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360" windowWidth="18192" windowHeight="8208" tabRatio="693" firstSheet="1" activeTab="1"/>
  </bookViews>
  <sheets>
    <sheet name="Úvod" sheetId="11" state="hidden" r:id="rId1"/>
    <sheet name="chlapci U17+U19" sheetId="1" r:id="rId2"/>
    <sheet name="dívky U17+U19" sheetId="2" r:id="rId3"/>
    <sheet name="chlapci U15" sheetId="3" r:id="rId4"/>
    <sheet name="dívky U15" sheetId="4" r:id="rId5"/>
    <sheet name="chlapci U13" sheetId="5" r:id="rId6"/>
    <sheet name="dívky U13" sheetId="6" r:id="rId7"/>
    <sheet name="chlapci U11" sheetId="7" r:id="rId8"/>
    <sheet name="dívky U11" sheetId="8" r:id="rId9"/>
    <sheet name="holky" sheetId="9" r:id="rId10"/>
    <sheet name="kluci" sheetId="10" r:id="rId11"/>
    <sheet name="List1" sheetId="12" state="hidden" r:id="rId12"/>
  </sheets>
  <definedNames>
    <definedName name="_xlnm._FilterDatabase" localSheetId="8" hidden="1">'dívky U11'!$B$3:$H$4</definedName>
    <definedName name="_xlnm._FilterDatabase" localSheetId="6" hidden="1">'dívky U13'!$B$3:$H$4</definedName>
    <definedName name="_xlnm._FilterDatabase" localSheetId="4" hidden="1">'dívky U15'!$B$3:$H$4</definedName>
    <definedName name="_xlnm._FilterDatabase" localSheetId="2" hidden="1">'dívky U17+U19'!$B$3:$H$4</definedName>
    <definedName name="_xlnm._FilterDatabase" localSheetId="9" hidden="1">holky!$A$1:$F$97</definedName>
    <definedName name="_xlnm._FilterDatabase" localSheetId="7" hidden="1">'chlapci U11'!$B$3:$H$42</definedName>
    <definedName name="_xlnm._FilterDatabase" localSheetId="5" hidden="1">'chlapci U13'!$B$3:$H$80</definedName>
    <definedName name="_xlnm._FilterDatabase" localSheetId="3" hidden="1">'chlapci U15'!$B$3:$H$91</definedName>
    <definedName name="_xlnm._FilterDatabase" localSheetId="1" hidden="1">'chlapci U17+U19'!$B$3:$H$102</definedName>
    <definedName name="_xlnm._FilterDatabase" localSheetId="10" hidden="1">kluci!$A$1:$F$363</definedName>
    <definedName name="_xlnm.Print_Area" localSheetId="3">'chlapci U15'!$A$1:$P$91</definedName>
  </definedNames>
  <calcPr calcId="144525"/>
</workbook>
</file>

<file path=xl/calcChain.xml><?xml version="1.0" encoding="utf-8"?>
<calcChain xmlns="http://schemas.openxmlformats.org/spreadsheetml/2006/main">
  <c r="D315" i="10" l="1"/>
  <c r="F51" i="5" s="1"/>
  <c r="P47" i="5"/>
  <c r="P50" i="5"/>
  <c r="P51" i="5"/>
  <c r="D47" i="5"/>
  <c r="E47" i="5"/>
  <c r="F47" i="5"/>
  <c r="G47" i="5"/>
  <c r="H47" i="5"/>
  <c r="D50" i="5"/>
  <c r="E50" i="5"/>
  <c r="F50" i="5"/>
  <c r="G50" i="5"/>
  <c r="H50" i="5"/>
  <c r="D51" i="5"/>
  <c r="E51" i="5"/>
  <c r="G51" i="5"/>
  <c r="H51" i="5"/>
  <c r="P29" i="6"/>
  <c r="D29" i="6"/>
  <c r="E29" i="6"/>
  <c r="F29" i="6"/>
  <c r="G29" i="6"/>
  <c r="H29" i="6"/>
  <c r="D314" i="10" l="1"/>
  <c r="P27" i="3"/>
  <c r="P39" i="3"/>
  <c r="P57" i="3"/>
  <c r="P64" i="3"/>
  <c r="P65" i="3"/>
  <c r="P58" i="3"/>
  <c r="D27" i="3"/>
  <c r="E27" i="3"/>
  <c r="F27" i="3"/>
  <c r="G27" i="3"/>
  <c r="H27" i="3"/>
  <c r="D39" i="3"/>
  <c r="E39" i="3"/>
  <c r="F39" i="3"/>
  <c r="G39" i="3"/>
  <c r="H39" i="3"/>
  <c r="D57" i="3"/>
  <c r="E57" i="3"/>
  <c r="F57" i="3"/>
  <c r="G57" i="3"/>
  <c r="H57" i="3"/>
  <c r="D64" i="3"/>
  <c r="E64" i="3"/>
  <c r="F64" i="3"/>
  <c r="G64" i="3"/>
  <c r="H64" i="3"/>
  <c r="D65" i="3"/>
  <c r="E65" i="3"/>
  <c r="F65" i="3"/>
  <c r="G65" i="3"/>
  <c r="H65" i="3"/>
  <c r="D58" i="3"/>
  <c r="E58" i="3"/>
  <c r="F58" i="3"/>
  <c r="G58" i="3"/>
  <c r="H58" i="3"/>
  <c r="D102" i="9"/>
  <c r="D29" i="4"/>
  <c r="E29" i="4"/>
  <c r="F29" i="4"/>
  <c r="G29" i="4"/>
  <c r="H29" i="4"/>
  <c r="D30" i="4"/>
  <c r="E30" i="4"/>
  <c r="F30" i="4"/>
  <c r="G30" i="4"/>
  <c r="H30" i="4"/>
  <c r="P29" i="4"/>
  <c r="P30" i="4"/>
  <c r="D313" i="10"/>
  <c r="D312" i="10"/>
  <c r="D311" i="10"/>
  <c r="F18" i="7" s="1"/>
  <c r="P18" i="7"/>
  <c r="P27" i="7"/>
  <c r="P32" i="7"/>
  <c r="P34" i="7"/>
  <c r="D18" i="7"/>
  <c r="E18" i="7"/>
  <c r="G18" i="7"/>
  <c r="H18" i="7"/>
  <c r="D27" i="7"/>
  <c r="E27" i="7"/>
  <c r="F27" i="7"/>
  <c r="G27" i="7"/>
  <c r="H27" i="7"/>
  <c r="D32" i="7"/>
  <c r="E32" i="7"/>
  <c r="F32" i="7"/>
  <c r="G32" i="7"/>
  <c r="H32" i="7"/>
  <c r="D34" i="7"/>
  <c r="E34" i="7"/>
  <c r="F34" i="7"/>
  <c r="G34" i="7"/>
  <c r="H34" i="7"/>
  <c r="P82" i="1" l="1"/>
  <c r="P83" i="1"/>
  <c r="P84" i="1"/>
  <c r="D82" i="1"/>
  <c r="E82" i="1"/>
  <c r="F82" i="1"/>
  <c r="G82" i="1"/>
  <c r="H82" i="1"/>
  <c r="D83" i="1"/>
  <c r="E83" i="1"/>
  <c r="F83" i="1"/>
  <c r="G83" i="1"/>
  <c r="H83" i="1"/>
  <c r="D84" i="1"/>
  <c r="E84" i="1"/>
  <c r="F84" i="1"/>
  <c r="G84" i="1"/>
  <c r="H84" i="1"/>
  <c r="P36" i="1"/>
  <c r="P56" i="1"/>
  <c r="P81" i="1"/>
  <c r="P70" i="1"/>
  <c r="P67" i="1"/>
  <c r="D36" i="1"/>
  <c r="E36" i="1"/>
  <c r="F36" i="1"/>
  <c r="G36" i="1"/>
  <c r="H36" i="1"/>
  <c r="D56" i="1"/>
  <c r="E56" i="1"/>
  <c r="F56" i="1"/>
  <c r="G56" i="1"/>
  <c r="H56" i="1"/>
  <c r="D81" i="1"/>
  <c r="E81" i="1"/>
  <c r="F81" i="1"/>
  <c r="G81" i="1"/>
  <c r="H81" i="1"/>
  <c r="D70" i="1"/>
  <c r="E70" i="1"/>
  <c r="F70" i="1"/>
  <c r="G70" i="1"/>
  <c r="H70" i="1"/>
  <c r="D67" i="1"/>
  <c r="E67" i="1"/>
  <c r="F67" i="1"/>
  <c r="G67" i="1"/>
  <c r="H67" i="1"/>
  <c r="D310" i="10"/>
  <c r="D309" i="10"/>
  <c r="D308" i="10"/>
  <c r="D307" i="10"/>
  <c r="P57" i="5"/>
  <c r="P58" i="5"/>
  <c r="P59" i="5"/>
  <c r="P60" i="5"/>
  <c r="D57" i="5"/>
  <c r="E57" i="5"/>
  <c r="F57" i="5"/>
  <c r="G57" i="5"/>
  <c r="H57" i="5"/>
  <c r="D58" i="5"/>
  <c r="E58" i="5"/>
  <c r="F58" i="5"/>
  <c r="G58" i="5"/>
  <c r="H58" i="5"/>
  <c r="D59" i="5"/>
  <c r="E59" i="5"/>
  <c r="F59" i="5"/>
  <c r="G59" i="5"/>
  <c r="H59" i="5"/>
  <c r="D60" i="5"/>
  <c r="E60" i="5"/>
  <c r="F60" i="5"/>
  <c r="G60" i="5"/>
  <c r="H60" i="5"/>
  <c r="P40" i="5"/>
  <c r="D40" i="5"/>
  <c r="E40" i="5"/>
  <c r="F40" i="5"/>
  <c r="G40" i="5"/>
  <c r="H40" i="5"/>
  <c r="P30" i="5"/>
  <c r="D30" i="5"/>
  <c r="E30" i="5"/>
  <c r="F30" i="5"/>
  <c r="G30" i="5"/>
  <c r="H30" i="5"/>
  <c r="D306" i="10"/>
  <c r="P29" i="5"/>
  <c r="D29" i="5"/>
  <c r="E29" i="5"/>
  <c r="F29" i="5"/>
  <c r="G29" i="5"/>
  <c r="H29" i="5"/>
  <c r="P27" i="6"/>
  <c r="D27" i="6"/>
  <c r="E27" i="6"/>
  <c r="F27" i="6"/>
  <c r="G27" i="6"/>
  <c r="H27" i="6"/>
  <c r="P58" i="1" l="1"/>
  <c r="P64" i="1"/>
  <c r="P78" i="1"/>
  <c r="P77" i="1"/>
  <c r="P76" i="1"/>
  <c r="P75" i="1"/>
  <c r="D305" i="10"/>
  <c r="P74" i="1"/>
  <c r="D74" i="1"/>
  <c r="E74" i="1"/>
  <c r="F74" i="1"/>
  <c r="G74" i="1"/>
  <c r="H74" i="1"/>
  <c r="D75" i="1"/>
  <c r="E75" i="1"/>
  <c r="F75" i="1"/>
  <c r="G75" i="1"/>
  <c r="H75" i="1"/>
  <c r="D76" i="1"/>
  <c r="E76" i="1"/>
  <c r="F76" i="1"/>
  <c r="G76" i="1"/>
  <c r="H76" i="1"/>
  <c r="D77" i="1"/>
  <c r="E77" i="1"/>
  <c r="F77" i="1"/>
  <c r="G77" i="1"/>
  <c r="H77" i="1"/>
  <c r="D58" i="1"/>
  <c r="E58" i="1"/>
  <c r="F58" i="1"/>
  <c r="G58" i="1"/>
  <c r="H58" i="1"/>
  <c r="D64" i="1"/>
  <c r="E64" i="1"/>
  <c r="F64" i="1"/>
  <c r="G64" i="1"/>
  <c r="H64" i="1"/>
  <c r="D78" i="1"/>
  <c r="E78" i="1"/>
  <c r="F78" i="1"/>
  <c r="G78" i="1"/>
  <c r="H78" i="1"/>
  <c r="D304" i="10"/>
  <c r="P30" i="1"/>
  <c r="P55" i="1"/>
  <c r="P53" i="1"/>
  <c r="P73" i="1"/>
  <c r="P62" i="1"/>
  <c r="P52" i="1"/>
  <c r="P63" i="1"/>
  <c r="P61" i="1"/>
  <c r="D30" i="1"/>
  <c r="E30" i="1"/>
  <c r="F30" i="1"/>
  <c r="G30" i="1"/>
  <c r="H30" i="1"/>
  <c r="D55" i="1"/>
  <c r="E55" i="1"/>
  <c r="F55" i="1"/>
  <c r="G55" i="1"/>
  <c r="H55" i="1"/>
  <c r="D53" i="1"/>
  <c r="E53" i="1"/>
  <c r="F53" i="1"/>
  <c r="G53" i="1"/>
  <c r="H53" i="1"/>
  <c r="D73" i="1"/>
  <c r="E73" i="1"/>
  <c r="F73" i="1"/>
  <c r="G73" i="1"/>
  <c r="H73" i="1"/>
  <c r="D62" i="1"/>
  <c r="E62" i="1"/>
  <c r="F62" i="1"/>
  <c r="G62" i="1"/>
  <c r="H62" i="1"/>
  <c r="D52" i="1"/>
  <c r="E52" i="1"/>
  <c r="F52" i="1"/>
  <c r="G52" i="1"/>
  <c r="H52" i="1"/>
  <c r="D63" i="1"/>
  <c r="E63" i="1"/>
  <c r="F63" i="1"/>
  <c r="G63" i="1"/>
  <c r="H63" i="1"/>
  <c r="D61" i="1"/>
  <c r="E61" i="1"/>
  <c r="F61" i="1"/>
  <c r="G61" i="1"/>
  <c r="H61" i="1"/>
  <c r="P21" i="1"/>
  <c r="D21" i="1"/>
  <c r="E21" i="1"/>
  <c r="F21" i="1"/>
  <c r="G21" i="1"/>
  <c r="H21" i="1"/>
  <c r="P9" i="1"/>
  <c r="D9" i="1"/>
  <c r="E9" i="1"/>
  <c r="F9" i="1"/>
  <c r="G9" i="1"/>
  <c r="H9" i="1"/>
  <c r="D101" i="9"/>
  <c r="D22" i="2"/>
  <c r="E22" i="2"/>
  <c r="F22" i="2"/>
  <c r="G22" i="2"/>
  <c r="H22" i="2"/>
  <c r="P22" i="2"/>
  <c r="P17" i="2"/>
  <c r="P20" i="2"/>
  <c r="P19" i="2"/>
  <c r="P21" i="2"/>
  <c r="D20" i="2"/>
  <c r="E20" i="2"/>
  <c r="F20" i="2"/>
  <c r="G20" i="2"/>
  <c r="H20" i="2"/>
  <c r="D19" i="2"/>
  <c r="E19" i="2"/>
  <c r="F19" i="2"/>
  <c r="G19" i="2"/>
  <c r="H19" i="2"/>
  <c r="D21" i="2"/>
  <c r="E21" i="2"/>
  <c r="F21" i="2"/>
  <c r="G21" i="2"/>
  <c r="H21" i="2"/>
  <c r="D100" i="9"/>
  <c r="D17" i="2"/>
  <c r="E17" i="2"/>
  <c r="F17" i="2"/>
  <c r="G17" i="2"/>
  <c r="H17" i="2"/>
  <c r="D303" i="10"/>
  <c r="P61" i="3"/>
  <c r="P68" i="3"/>
  <c r="P47" i="3"/>
  <c r="D61" i="3"/>
  <c r="E61" i="3"/>
  <c r="F61" i="3"/>
  <c r="G61" i="3"/>
  <c r="H61" i="3"/>
  <c r="D68" i="3"/>
  <c r="E68" i="3"/>
  <c r="F68" i="3"/>
  <c r="G68" i="3"/>
  <c r="H68" i="3"/>
  <c r="D47" i="3"/>
  <c r="E47" i="3"/>
  <c r="F47" i="3"/>
  <c r="G47" i="3"/>
  <c r="H47" i="3"/>
  <c r="D299" i="10"/>
  <c r="D300" i="10"/>
  <c r="D301" i="10"/>
  <c r="F34" i="3" s="1"/>
  <c r="D302" i="10"/>
  <c r="P56" i="3"/>
  <c r="P54" i="3"/>
  <c r="P34" i="3"/>
  <c r="D59" i="3"/>
  <c r="E59" i="3"/>
  <c r="F59" i="3"/>
  <c r="G59" i="3"/>
  <c r="H59" i="3"/>
  <c r="D51" i="3"/>
  <c r="E51" i="3"/>
  <c r="F51" i="3"/>
  <c r="G51" i="3"/>
  <c r="H51" i="3"/>
  <c r="D56" i="3"/>
  <c r="E56" i="3"/>
  <c r="F56" i="3"/>
  <c r="G56" i="3"/>
  <c r="H56" i="3"/>
  <c r="D54" i="3"/>
  <c r="E54" i="3"/>
  <c r="F54" i="3"/>
  <c r="G54" i="3"/>
  <c r="H54" i="3"/>
  <c r="D34" i="3"/>
  <c r="E34" i="3"/>
  <c r="G34" i="3"/>
  <c r="H34" i="3"/>
  <c r="D66" i="3"/>
  <c r="E66" i="3"/>
  <c r="F66" i="3"/>
  <c r="G66" i="3"/>
  <c r="H66" i="3"/>
  <c r="D60" i="3"/>
  <c r="E60" i="3"/>
  <c r="F60" i="3"/>
  <c r="G60" i="3"/>
  <c r="H60" i="3"/>
  <c r="D53" i="3"/>
  <c r="E53" i="3"/>
  <c r="F53" i="3"/>
  <c r="G53" i="3"/>
  <c r="H53" i="3"/>
  <c r="D67" i="3"/>
  <c r="E67" i="3"/>
  <c r="F67" i="3"/>
  <c r="G67" i="3"/>
  <c r="H67" i="3"/>
  <c r="P41" i="3"/>
  <c r="P45" i="3"/>
  <c r="P40" i="3"/>
  <c r="P43" i="3"/>
  <c r="P59" i="3"/>
  <c r="P51" i="3"/>
  <c r="P66" i="3"/>
  <c r="P60" i="3"/>
  <c r="P53" i="3"/>
  <c r="P67" i="3"/>
  <c r="D41" i="3"/>
  <c r="E41" i="3"/>
  <c r="F41" i="3"/>
  <c r="G41" i="3"/>
  <c r="H41" i="3"/>
  <c r="D45" i="3"/>
  <c r="E45" i="3"/>
  <c r="F45" i="3"/>
  <c r="G45" i="3"/>
  <c r="H45" i="3"/>
  <c r="D40" i="3"/>
  <c r="E40" i="3"/>
  <c r="F40" i="3"/>
  <c r="G40" i="3"/>
  <c r="H40" i="3"/>
  <c r="D43" i="3"/>
  <c r="E43" i="3"/>
  <c r="F43" i="3"/>
  <c r="G43" i="3"/>
  <c r="H43" i="3"/>
  <c r="D99" i="9"/>
  <c r="P26" i="4"/>
  <c r="P19" i="4"/>
  <c r="P24" i="4"/>
  <c r="D26" i="4"/>
  <c r="E26" i="4"/>
  <c r="F26" i="4"/>
  <c r="G26" i="4"/>
  <c r="H26" i="4"/>
  <c r="D19" i="4"/>
  <c r="E19" i="4"/>
  <c r="F19" i="4"/>
  <c r="G19" i="4"/>
  <c r="H19" i="4"/>
  <c r="D24" i="4"/>
  <c r="E24" i="4"/>
  <c r="F24" i="4"/>
  <c r="G24" i="4"/>
  <c r="H24" i="4"/>
  <c r="P23" i="4"/>
  <c r="D23" i="4"/>
  <c r="E23" i="4"/>
  <c r="F23" i="4"/>
  <c r="G23" i="4"/>
  <c r="H23" i="4"/>
  <c r="D98" i="9"/>
  <c r="P25" i="4"/>
  <c r="D25" i="4"/>
  <c r="E25" i="4"/>
  <c r="F25" i="4"/>
  <c r="G25" i="4"/>
  <c r="H25" i="4"/>
  <c r="P16" i="4"/>
  <c r="D16" i="4"/>
  <c r="E16" i="4"/>
  <c r="F16" i="4"/>
  <c r="G16" i="4"/>
  <c r="H16" i="4"/>
  <c r="D298" i="10"/>
  <c r="P20" i="7"/>
  <c r="D20" i="7"/>
  <c r="E20" i="7"/>
  <c r="F20" i="7"/>
  <c r="G20" i="7"/>
  <c r="H20" i="7"/>
  <c r="D296" i="10"/>
  <c r="D297" i="10"/>
  <c r="P31" i="7"/>
  <c r="P30" i="7"/>
  <c r="P33" i="7"/>
  <c r="P35" i="7"/>
  <c r="D31" i="7"/>
  <c r="E31" i="7"/>
  <c r="F31" i="7"/>
  <c r="G31" i="7"/>
  <c r="H31" i="7"/>
  <c r="D30" i="7"/>
  <c r="E30" i="7"/>
  <c r="F30" i="7"/>
  <c r="G30" i="7"/>
  <c r="H30" i="7"/>
  <c r="D33" i="7"/>
  <c r="E33" i="7"/>
  <c r="F33" i="7"/>
  <c r="G33" i="7"/>
  <c r="H33" i="7"/>
  <c r="D35" i="7"/>
  <c r="E35" i="7"/>
  <c r="F35" i="7"/>
  <c r="G35" i="7"/>
  <c r="H35" i="7"/>
  <c r="D295" i="10"/>
  <c r="D294" i="10"/>
  <c r="D293" i="10"/>
  <c r="D292" i="10"/>
  <c r="D291" i="10"/>
  <c r="D290" i="10"/>
  <c r="D289" i="10"/>
  <c r="D288" i="10"/>
  <c r="D287" i="10"/>
  <c r="P11" i="7"/>
  <c r="P12" i="7"/>
  <c r="P19" i="7"/>
  <c r="P21" i="7"/>
  <c r="P29" i="7"/>
  <c r="P22" i="7"/>
  <c r="P26" i="7"/>
  <c r="P24" i="7"/>
  <c r="D11" i="7"/>
  <c r="E11" i="7"/>
  <c r="F11" i="7"/>
  <c r="G11" i="7"/>
  <c r="H11" i="7"/>
  <c r="D12" i="7"/>
  <c r="E12" i="7"/>
  <c r="F12" i="7"/>
  <c r="G12" i="7"/>
  <c r="H12" i="7"/>
  <c r="D19" i="7"/>
  <c r="E19" i="7"/>
  <c r="F19" i="7"/>
  <c r="G19" i="7"/>
  <c r="H19" i="7"/>
  <c r="D21" i="7"/>
  <c r="E21" i="7"/>
  <c r="F21" i="7"/>
  <c r="G21" i="7"/>
  <c r="H21" i="7"/>
  <c r="D29" i="7"/>
  <c r="E29" i="7"/>
  <c r="F29" i="7"/>
  <c r="G29" i="7"/>
  <c r="H29" i="7"/>
  <c r="D22" i="7"/>
  <c r="E22" i="7"/>
  <c r="F22" i="7"/>
  <c r="G22" i="7"/>
  <c r="H22" i="7"/>
  <c r="D26" i="7"/>
  <c r="E26" i="7"/>
  <c r="F26" i="7"/>
  <c r="G26" i="7"/>
  <c r="H26" i="7"/>
  <c r="D24" i="7"/>
  <c r="E24" i="7"/>
  <c r="F24" i="7"/>
  <c r="G24" i="7"/>
  <c r="H24" i="7"/>
  <c r="D17" i="8"/>
  <c r="E17" i="8"/>
  <c r="F17" i="8"/>
  <c r="G17" i="8"/>
  <c r="H17" i="8"/>
  <c r="D97" i="9"/>
  <c r="P17" i="8"/>
  <c r="D95" i="9"/>
  <c r="D96" i="9"/>
  <c r="P22" i="8"/>
  <c r="P15" i="8"/>
  <c r="D22" i="8"/>
  <c r="E22" i="8"/>
  <c r="F22" i="8"/>
  <c r="G22" i="8"/>
  <c r="H22" i="8"/>
  <c r="D15" i="8"/>
  <c r="E15" i="8"/>
  <c r="F15" i="8"/>
  <c r="G15" i="8"/>
  <c r="H15" i="8"/>
  <c r="P13" i="8"/>
  <c r="D13" i="8"/>
  <c r="E13" i="8"/>
  <c r="F13" i="8"/>
  <c r="G13" i="8"/>
  <c r="H13" i="8"/>
  <c r="D94" i="9"/>
  <c r="D93" i="9"/>
  <c r="P14" i="8"/>
  <c r="D14" i="8"/>
  <c r="E14" i="8"/>
  <c r="F14" i="8"/>
  <c r="G14" i="8"/>
  <c r="H14" i="8"/>
  <c r="D6" i="8"/>
  <c r="E6" i="8"/>
  <c r="F6" i="8"/>
  <c r="G6" i="8"/>
  <c r="H6" i="8"/>
  <c r="P6" i="8"/>
  <c r="P13" i="5" l="1"/>
  <c r="P55" i="5"/>
  <c r="P54" i="5"/>
  <c r="P46" i="5"/>
  <c r="P42" i="5"/>
  <c r="D45" i="5"/>
  <c r="E45" i="5"/>
  <c r="F45" i="5"/>
  <c r="G45" i="5"/>
  <c r="H45" i="5"/>
  <c r="D42" i="5"/>
  <c r="E42" i="5"/>
  <c r="F42" i="5"/>
  <c r="G42" i="5"/>
  <c r="H42" i="5"/>
  <c r="D46" i="5"/>
  <c r="E46" i="5"/>
  <c r="F46" i="5"/>
  <c r="G46" i="5"/>
  <c r="H46" i="5"/>
  <c r="D54" i="5"/>
  <c r="E54" i="5"/>
  <c r="F54" i="5"/>
  <c r="G54" i="5"/>
  <c r="H54" i="5"/>
  <c r="D55" i="5"/>
  <c r="E55" i="5"/>
  <c r="F55" i="5"/>
  <c r="G55" i="5"/>
  <c r="H55" i="5"/>
  <c r="D286" i="10"/>
  <c r="D285" i="10"/>
  <c r="D284" i="10"/>
  <c r="D283" i="10"/>
  <c r="D282" i="10"/>
  <c r="D281" i="10"/>
  <c r="D280" i="10"/>
  <c r="D279" i="10"/>
  <c r="P23" i="5"/>
  <c r="P27" i="5"/>
  <c r="P21" i="5"/>
  <c r="P38" i="5"/>
  <c r="P25" i="5"/>
  <c r="P45" i="5"/>
  <c r="D23" i="5"/>
  <c r="E23" i="5"/>
  <c r="F23" i="5"/>
  <c r="G23" i="5"/>
  <c r="H23" i="5"/>
  <c r="D27" i="5"/>
  <c r="E27" i="5"/>
  <c r="F27" i="5"/>
  <c r="G27" i="5"/>
  <c r="H27" i="5"/>
  <c r="D21" i="5"/>
  <c r="E21" i="5"/>
  <c r="F21" i="5"/>
  <c r="G21" i="5"/>
  <c r="H21" i="5"/>
  <c r="D38" i="5"/>
  <c r="E38" i="5"/>
  <c r="F38" i="5"/>
  <c r="G38" i="5"/>
  <c r="H38" i="5"/>
  <c r="D25" i="5"/>
  <c r="E25" i="5"/>
  <c r="F25" i="5"/>
  <c r="G25" i="5"/>
  <c r="H25" i="5"/>
  <c r="P26" i="5"/>
  <c r="P43" i="5"/>
  <c r="P41" i="5"/>
  <c r="P49" i="5"/>
  <c r="P44" i="5"/>
  <c r="P52" i="5"/>
  <c r="P53" i="5"/>
  <c r="D278" i="10"/>
  <c r="D277" i="10"/>
  <c r="D276" i="10"/>
  <c r="D44" i="5"/>
  <c r="E44" i="5"/>
  <c r="F44" i="5"/>
  <c r="G44" i="5"/>
  <c r="H44" i="5"/>
  <c r="D52" i="5"/>
  <c r="E52" i="5"/>
  <c r="F52" i="5"/>
  <c r="G52" i="5"/>
  <c r="H52" i="5"/>
  <c r="D53" i="5"/>
  <c r="E53" i="5"/>
  <c r="F53" i="5"/>
  <c r="G53" i="5"/>
  <c r="H53" i="5"/>
  <c r="D275" i="10"/>
  <c r="D274" i="10"/>
  <c r="D26" i="5"/>
  <c r="E26" i="5"/>
  <c r="F26" i="5"/>
  <c r="G26" i="5"/>
  <c r="H26" i="5"/>
  <c r="D43" i="5"/>
  <c r="E43" i="5"/>
  <c r="F43" i="5"/>
  <c r="G43" i="5"/>
  <c r="H43" i="5"/>
  <c r="D41" i="5"/>
  <c r="E41" i="5"/>
  <c r="F41" i="5"/>
  <c r="G41" i="5"/>
  <c r="H41" i="5"/>
  <c r="D49" i="5"/>
  <c r="E49" i="5"/>
  <c r="F49" i="5"/>
  <c r="G49" i="5"/>
  <c r="H49" i="5"/>
  <c r="D13" i="5"/>
  <c r="E13" i="5"/>
  <c r="F13" i="5"/>
  <c r="G13" i="5"/>
  <c r="H13" i="5"/>
  <c r="D273" i="10"/>
  <c r="D90" i="9"/>
  <c r="D91" i="9"/>
  <c r="D92" i="9"/>
  <c r="P31" i="6"/>
  <c r="P30" i="6"/>
  <c r="P28" i="6"/>
  <c r="D28" i="6"/>
  <c r="E28" i="6"/>
  <c r="F28" i="6"/>
  <c r="G28" i="6"/>
  <c r="H28" i="6"/>
  <c r="D30" i="6"/>
  <c r="E30" i="6"/>
  <c r="F30" i="6"/>
  <c r="G30" i="6"/>
  <c r="H30" i="6"/>
  <c r="D31" i="6"/>
  <c r="E31" i="6"/>
  <c r="F31" i="6"/>
  <c r="G31" i="6"/>
  <c r="H31" i="6"/>
  <c r="P23" i="6"/>
  <c r="D23" i="6"/>
  <c r="E23" i="6"/>
  <c r="F23" i="6"/>
  <c r="G23" i="6"/>
  <c r="H23" i="6"/>
  <c r="P21" i="6"/>
  <c r="D21" i="6"/>
  <c r="E21" i="6"/>
  <c r="F21" i="6"/>
  <c r="G21" i="6"/>
  <c r="H21" i="6"/>
  <c r="P19" i="6"/>
  <c r="D19" i="6"/>
  <c r="E19" i="6"/>
  <c r="F19" i="6"/>
  <c r="G19" i="6"/>
  <c r="H19" i="6"/>
  <c r="D7" i="9" l="1"/>
  <c r="F35" i="4" s="1"/>
  <c r="P35" i="4"/>
  <c r="D35" i="4"/>
  <c r="E35" i="4"/>
  <c r="G35" i="4"/>
  <c r="H35" i="4"/>
  <c r="P48" i="3"/>
  <c r="D20" i="3"/>
  <c r="E20" i="3"/>
  <c r="G20" i="3"/>
  <c r="H20" i="3"/>
  <c r="D48" i="3"/>
  <c r="E48" i="3"/>
  <c r="G48" i="3"/>
  <c r="H48" i="3"/>
  <c r="D70" i="3"/>
  <c r="E70" i="3"/>
  <c r="G70" i="3"/>
  <c r="H70" i="3"/>
  <c r="D38" i="10"/>
  <c r="F37" i="3" s="1"/>
  <c r="D46" i="10"/>
  <c r="P22" i="3"/>
  <c r="P37" i="3"/>
  <c r="P20" i="3"/>
  <c r="P70" i="3"/>
  <c r="D22" i="3"/>
  <c r="E22" i="3"/>
  <c r="F22" i="3"/>
  <c r="G22" i="3"/>
  <c r="H22" i="3"/>
  <c r="D37" i="3"/>
  <c r="E37" i="3"/>
  <c r="G37" i="3"/>
  <c r="H37" i="3"/>
  <c r="D76" i="9"/>
  <c r="F28" i="8" s="1"/>
  <c r="D55" i="9"/>
  <c r="P28" i="8"/>
  <c r="D28" i="8"/>
  <c r="E28" i="8"/>
  <c r="G28" i="8"/>
  <c r="H28" i="8"/>
  <c r="D228" i="10"/>
  <c r="D55" i="10"/>
  <c r="F14" i="7" s="1"/>
  <c r="P14" i="7"/>
  <c r="P36" i="7"/>
  <c r="P41" i="7"/>
  <c r="D14" i="7"/>
  <c r="E14" i="7"/>
  <c r="G14" i="7"/>
  <c r="H14" i="7"/>
  <c r="D36" i="7"/>
  <c r="E36" i="7"/>
  <c r="G36" i="7"/>
  <c r="H36" i="7"/>
  <c r="D41" i="7"/>
  <c r="E41" i="7"/>
  <c r="F41" i="7"/>
  <c r="G41" i="7"/>
  <c r="H41" i="7"/>
  <c r="P34" i="6" l="1"/>
  <c r="P35" i="6"/>
  <c r="D34" i="6"/>
  <c r="E34" i="6"/>
  <c r="G34" i="6"/>
  <c r="H34" i="6"/>
  <c r="D35" i="6"/>
  <c r="E35" i="6"/>
  <c r="G35" i="6"/>
  <c r="H35" i="6"/>
  <c r="D24" i="9"/>
  <c r="D129" i="10"/>
  <c r="D172" i="10"/>
  <c r="D108" i="10"/>
  <c r="F36" i="7" s="1"/>
  <c r="D125" i="10"/>
  <c r="D158" i="10"/>
  <c r="P11" i="4" l="1"/>
  <c r="P20" i="4"/>
  <c r="P21" i="4"/>
  <c r="P14" i="4"/>
  <c r="D11" i="4"/>
  <c r="E11" i="4"/>
  <c r="G11" i="4"/>
  <c r="H11" i="4"/>
  <c r="D20" i="4"/>
  <c r="E20" i="4"/>
  <c r="G20" i="4"/>
  <c r="H20" i="4"/>
  <c r="D21" i="4"/>
  <c r="E21" i="4"/>
  <c r="G21" i="4"/>
  <c r="H21" i="4"/>
  <c r="D14" i="4"/>
  <c r="E14" i="4"/>
  <c r="G14" i="4"/>
  <c r="H14" i="4"/>
  <c r="D185" i="10"/>
  <c r="D45" i="9"/>
  <c r="D216" i="10" l="1"/>
  <c r="D214" i="10"/>
  <c r="D213" i="10"/>
  <c r="P60" i="1"/>
  <c r="P47" i="1"/>
  <c r="P92" i="1"/>
  <c r="P101" i="1"/>
  <c r="P102" i="1"/>
  <c r="D60" i="1"/>
  <c r="E60" i="1"/>
  <c r="G60" i="1"/>
  <c r="H60" i="1"/>
  <c r="D47" i="1"/>
  <c r="E47" i="1"/>
  <c r="G47" i="1"/>
  <c r="H47" i="1"/>
  <c r="D92" i="1"/>
  <c r="E92" i="1"/>
  <c r="F92" i="1"/>
  <c r="G92" i="1"/>
  <c r="H92" i="1"/>
  <c r="D101" i="1"/>
  <c r="E101" i="1"/>
  <c r="F101" i="1"/>
  <c r="G101" i="1"/>
  <c r="H101" i="1"/>
  <c r="D102" i="1"/>
  <c r="E102" i="1"/>
  <c r="F102" i="1"/>
  <c r="G102" i="1"/>
  <c r="H102" i="1"/>
  <c r="D197" i="10" l="1"/>
  <c r="P25" i="6"/>
  <c r="P24" i="6"/>
  <c r="P22" i="6"/>
  <c r="D25" i="6"/>
  <c r="E25" i="6"/>
  <c r="G25" i="6"/>
  <c r="H25" i="6"/>
  <c r="D24" i="6"/>
  <c r="E24" i="6"/>
  <c r="G24" i="6"/>
  <c r="H24" i="6"/>
  <c r="D22" i="6"/>
  <c r="E22" i="6"/>
  <c r="G22" i="6"/>
  <c r="H22" i="6"/>
  <c r="D32" i="9"/>
  <c r="F25" i="6" s="1"/>
  <c r="D12" i="10" l="1"/>
  <c r="D14" i="10"/>
  <c r="D71" i="3"/>
  <c r="E71" i="3"/>
  <c r="F71" i="3"/>
  <c r="G71" i="3"/>
  <c r="H71" i="3"/>
  <c r="D80" i="3"/>
  <c r="E80" i="3"/>
  <c r="G80" i="3"/>
  <c r="H80" i="3"/>
  <c r="D75" i="3"/>
  <c r="E75" i="3"/>
  <c r="G75" i="3"/>
  <c r="H75" i="3"/>
  <c r="D81" i="3"/>
  <c r="E81" i="3"/>
  <c r="G81" i="3"/>
  <c r="H81" i="3"/>
  <c r="D82" i="3"/>
  <c r="E82" i="3"/>
  <c r="G82" i="3"/>
  <c r="H82" i="3"/>
  <c r="P82" i="3"/>
  <c r="P78" i="3"/>
  <c r="P71" i="3"/>
  <c r="P80" i="3"/>
  <c r="P75" i="3"/>
  <c r="P81" i="3"/>
  <c r="D78" i="3"/>
  <c r="E78" i="3"/>
  <c r="G78" i="3"/>
  <c r="H78" i="3"/>
  <c r="D74" i="3"/>
  <c r="E74" i="3"/>
  <c r="G74" i="3"/>
  <c r="H74" i="3"/>
  <c r="P74" i="3"/>
  <c r="D52" i="9"/>
  <c r="F36" i="4" s="1"/>
  <c r="P27" i="4"/>
  <c r="P34" i="4"/>
  <c r="P36" i="4"/>
  <c r="D27" i="4"/>
  <c r="E27" i="4"/>
  <c r="G27" i="4"/>
  <c r="H27" i="4"/>
  <c r="D34" i="4"/>
  <c r="E34" i="4"/>
  <c r="G34" i="4"/>
  <c r="H34" i="4"/>
  <c r="D36" i="4"/>
  <c r="E36" i="4"/>
  <c r="G36" i="4"/>
  <c r="H36" i="4"/>
  <c r="D6" i="9"/>
  <c r="F27" i="4" s="1"/>
  <c r="D146" i="10" l="1"/>
  <c r="D156" i="10"/>
  <c r="F13" i="7" s="1"/>
  <c r="P13" i="7"/>
  <c r="P8" i="7"/>
  <c r="D13" i="7"/>
  <c r="E13" i="7"/>
  <c r="G13" i="7"/>
  <c r="H13" i="7"/>
  <c r="D8" i="7"/>
  <c r="E8" i="7"/>
  <c r="F8" i="7"/>
  <c r="G8" i="7"/>
  <c r="H8" i="7"/>
  <c r="D78" i="9"/>
  <c r="F12" i="8" s="1"/>
  <c r="P12" i="8"/>
  <c r="D12" i="8"/>
  <c r="E12" i="8"/>
  <c r="G12" i="8"/>
  <c r="H12" i="8"/>
  <c r="D257" i="10" l="1"/>
  <c r="F78" i="3" s="1"/>
  <c r="P99" i="1"/>
  <c r="D99" i="1"/>
  <c r="E99" i="1"/>
  <c r="F99" i="1"/>
  <c r="G99" i="1"/>
  <c r="H99" i="1"/>
  <c r="P94" i="1"/>
  <c r="D94" i="1"/>
  <c r="E94" i="1"/>
  <c r="G94" i="1"/>
  <c r="H94" i="1"/>
  <c r="D65" i="1"/>
  <c r="E65" i="1"/>
  <c r="G65" i="1"/>
  <c r="H65" i="1"/>
  <c r="P65" i="1"/>
  <c r="P100" i="1"/>
  <c r="D100" i="1"/>
  <c r="E100" i="1"/>
  <c r="G100" i="1"/>
  <c r="H100" i="1"/>
  <c r="D251" i="10"/>
  <c r="F100" i="1" s="1"/>
  <c r="P79" i="1"/>
  <c r="D79" i="1"/>
  <c r="E79" i="1"/>
  <c r="G79" i="1"/>
  <c r="H79" i="1"/>
  <c r="P45" i="1"/>
  <c r="D45" i="1"/>
  <c r="E45" i="1"/>
  <c r="G45" i="1"/>
  <c r="H45" i="1"/>
  <c r="D88" i="9"/>
  <c r="D27" i="2"/>
  <c r="E27" i="2"/>
  <c r="G27" i="2"/>
  <c r="H27" i="2"/>
  <c r="P27" i="2"/>
  <c r="D10" i="2"/>
  <c r="E10" i="2"/>
  <c r="G10" i="2"/>
  <c r="H10" i="2"/>
  <c r="P10" i="2"/>
  <c r="F27" i="2" l="1"/>
  <c r="D8" i="10"/>
  <c r="F82" i="3" s="1"/>
  <c r="D7" i="10"/>
  <c r="F48" i="5" s="1"/>
  <c r="D252" i="10"/>
  <c r="F80" i="3" s="1"/>
  <c r="D258" i="10"/>
  <c r="P73" i="5"/>
  <c r="P74" i="5"/>
  <c r="P35" i="5"/>
  <c r="D73" i="5"/>
  <c r="E73" i="5"/>
  <c r="G73" i="5"/>
  <c r="H73" i="5"/>
  <c r="D74" i="5"/>
  <c r="E74" i="5"/>
  <c r="G74" i="5"/>
  <c r="H74" i="5"/>
  <c r="D35" i="5"/>
  <c r="E35" i="5"/>
  <c r="G35" i="5"/>
  <c r="H35" i="5"/>
  <c r="D48" i="5"/>
  <c r="E48" i="5"/>
  <c r="G48" i="5"/>
  <c r="H48" i="5"/>
  <c r="D5" i="5"/>
  <c r="E5" i="5"/>
  <c r="G5" i="5"/>
  <c r="H5" i="5"/>
  <c r="D11" i="5"/>
  <c r="E11" i="5"/>
  <c r="G11" i="5"/>
  <c r="H11" i="5"/>
  <c r="P17" i="5"/>
  <c r="P5" i="5"/>
  <c r="P11" i="5"/>
  <c r="P48" i="5"/>
  <c r="D17" i="5"/>
  <c r="E17" i="5"/>
  <c r="G17" i="5"/>
  <c r="H17" i="5"/>
  <c r="D82" i="9"/>
  <c r="P12" i="6"/>
  <c r="P36" i="6"/>
  <c r="P32" i="6"/>
  <c r="P26" i="6"/>
  <c r="D12" i="6"/>
  <c r="E12" i="6"/>
  <c r="G12" i="6"/>
  <c r="H12" i="6"/>
  <c r="D36" i="6"/>
  <c r="E36" i="6"/>
  <c r="G36" i="6"/>
  <c r="H36" i="6"/>
  <c r="D32" i="6"/>
  <c r="E32" i="6"/>
  <c r="G32" i="6"/>
  <c r="H32" i="6"/>
  <c r="D26" i="6"/>
  <c r="E26" i="6"/>
  <c r="G26" i="6"/>
  <c r="H26" i="6"/>
  <c r="F12" i="6" l="1"/>
  <c r="F34" i="4"/>
  <c r="F81" i="3"/>
  <c r="F35" i="5"/>
  <c r="P42" i="7"/>
  <c r="D42" i="7"/>
  <c r="E42" i="7"/>
  <c r="G42" i="7"/>
  <c r="H42" i="7"/>
  <c r="D69" i="10"/>
  <c r="F42" i="7" s="1"/>
  <c r="D26" i="9"/>
  <c r="F26" i="6" s="1"/>
  <c r="D35" i="9"/>
  <c r="F35" i="6" s="1"/>
  <c r="D44" i="9"/>
  <c r="F36" i="6" s="1"/>
  <c r="P24" i="8"/>
  <c r="P8" i="8"/>
  <c r="D24" i="8"/>
  <c r="E24" i="8"/>
  <c r="G24" i="8"/>
  <c r="H24" i="8"/>
  <c r="D8" i="8"/>
  <c r="E8" i="8"/>
  <c r="G8" i="8"/>
  <c r="H8" i="8"/>
  <c r="D195" i="10"/>
  <c r="F88" i="3" s="1"/>
  <c r="D194" i="10"/>
  <c r="F17" i="5" s="1"/>
  <c r="D13" i="10"/>
  <c r="F72" i="3" s="1"/>
  <c r="P69" i="3"/>
  <c r="P87" i="3"/>
  <c r="P88" i="3"/>
  <c r="P72" i="3"/>
  <c r="D69" i="3"/>
  <c r="E69" i="3"/>
  <c r="G69" i="3"/>
  <c r="H69" i="3"/>
  <c r="D87" i="3"/>
  <c r="E87" i="3"/>
  <c r="F87" i="3"/>
  <c r="G87" i="3"/>
  <c r="H87" i="3"/>
  <c r="D88" i="3"/>
  <c r="E88" i="3"/>
  <c r="G88" i="3"/>
  <c r="H88" i="3"/>
  <c r="D72" i="3"/>
  <c r="E72" i="3"/>
  <c r="G72" i="3"/>
  <c r="H72" i="3"/>
  <c r="P77" i="3"/>
  <c r="D77" i="3"/>
  <c r="E77" i="3"/>
  <c r="G77" i="3"/>
  <c r="H77" i="3"/>
  <c r="P46" i="3"/>
  <c r="D46" i="3"/>
  <c r="E46" i="3"/>
  <c r="G46" i="3"/>
  <c r="H46" i="3"/>
  <c r="D11" i="10"/>
  <c r="F11" i="5" s="1"/>
  <c r="P32" i="3"/>
  <c r="D32" i="3"/>
  <c r="E32" i="3"/>
  <c r="G32" i="3"/>
  <c r="H32" i="3"/>
  <c r="P63" i="3"/>
  <c r="D63" i="3"/>
  <c r="E63" i="3"/>
  <c r="G63" i="3"/>
  <c r="H63" i="3"/>
  <c r="D37" i="10"/>
  <c r="F63" i="3" s="1"/>
  <c r="P18" i="3"/>
  <c r="D18" i="3"/>
  <c r="E18" i="3"/>
  <c r="G18" i="3"/>
  <c r="H18" i="3"/>
  <c r="F24" i="8" l="1"/>
  <c r="F46" i="3"/>
  <c r="F8" i="8"/>
  <c r="D43" i="1"/>
  <c r="E43" i="1"/>
  <c r="G43" i="1"/>
  <c r="H43" i="1"/>
  <c r="P43" i="1"/>
  <c r="P48" i="1"/>
  <c r="P54" i="1"/>
  <c r="D48" i="1"/>
  <c r="E48" i="1"/>
  <c r="G48" i="1"/>
  <c r="H48" i="1"/>
  <c r="D54" i="1"/>
  <c r="E54" i="1"/>
  <c r="G54" i="1"/>
  <c r="H54" i="1"/>
  <c r="D142" i="10"/>
  <c r="P44" i="1"/>
  <c r="D44" i="1"/>
  <c r="E44" i="1"/>
  <c r="F44" i="1"/>
  <c r="G44" i="1"/>
  <c r="H44" i="1"/>
  <c r="D26" i="1"/>
  <c r="E26" i="1"/>
  <c r="G26" i="1"/>
  <c r="H26" i="1"/>
  <c r="P26" i="1"/>
  <c r="P32" i="5"/>
  <c r="P76" i="5"/>
  <c r="P77" i="5"/>
  <c r="D32" i="5"/>
  <c r="E32" i="5"/>
  <c r="G32" i="5"/>
  <c r="H32" i="5"/>
  <c r="D76" i="5"/>
  <c r="E76" i="5"/>
  <c r="G76" i="5"/>
  <c r="H76" i="5"/>
  <c r="D77" i="5"/>
  <c r="E77" i="5"/>
  <c r="G77" i="5"/>
  <c r="H77" i="5"/>
  <c r="P67" i="5"/>
  <c r="D67" i="5"/>
  <c r="E67" i="5"/>
  <c r="G67" i="5"/>
  <c r="H67" i="5"/>
  <c r="D39" i="10"/>
  <c r="P38" i="6"/>
  <c r="D38" i="6"/>
  <c r="E38" i="6"/>
  <c r="G38" i="6"/>
  <c r="H38" i="6"/>
  <c r="D33" i="9"/>
  <c r="F38" i="6" s="1"/>
  <c r="D116" i="10" l="1"/>
  <c r="F76" i="5" s="1"/>
  <c r="D198" i="10"/>
  <c r="D149" i="10"/>
  <c r="P37" i="7"/>
  <c r="P16" i="7"/>
  <c r="P23" i="7"/>
  <c r="D37" i="7"/>
  <c r="E37" i="7"/>
  <c r="G37" i="7"/>
  <c r="H37" i="7"/>
  <c r="D16" i="7"/>
  <c r="E16" i="7"/>
  <c r="F16" i="7"/>
  <c r="G16" i="7"/>
  <c r="H16" i="7"/>
  <c r="D23" i="7"/>
  <c r="E23" i="7"/>
  <c r="F23" i="7"/>
  <c r="G23" i="7"/>
  <c r="H23" i="7"/>
  <c r="D6" i="7"/>
  <c r="E6" i="7"/>
  <c r="G6" i="7"/>
  <c r="H6" i="7"/>
  <c r="P6" i="7"/>
  <c r="D41" i="9"/>
  <c r="F21" i="8" s="1"/>
  <c r="D5" i="9"/>
  <c r="D2" i="9"/>
  <c r="D85" i="9"/>
  <c r="P10" i="8"/>
  <c r="P16" i="8"/>
  <c r="P21" i="8"/>
  <c r="D10" i="8"/>
  <c r="E10" i="8"/>
  <c r="G10" i="8"/>
  <c r="H10" i="8"/>
  <c r="D16" i="8"/>
  <c r="E16" i="8"/>
  <c r="G16" i="8"/>
  <c r="H16" i="8"/>
  <c r="D21" i="8"/>
  <c r="E21" i="8"/>
  <c r="G21" i="8"/>
  <c r="H21" i="8"/>
  <c r="D160" i="10"/>
  <c r="D153" i="10"/>
  <c r="F67" i="5" s="1"/>
  <c r="P23" i="3"/>
  <c r="P55" i="3"/>
  <c r="P79" i="3"/>
  <c r="D23" i="3"/>
  <c r="E23" i="3"/>
  <c r="G23" i="3"/>
  <c r="H23" i="3"/>
  <c r="D55" i="3"/>
  <c r="E55" i="3"/>
  <c r="G55" i="3"/>
  <c r="H55" i="3"/>
  <c r="D79" i="3"/>
  <c r="E79" i="3"/>
  <c r="G79" i="3"/>
  <c r="H79" i="3"/>
  <c r="F16" i="8" l="1"/>
  <c r="F22" i="6"/>
  <c r="F37" i="7"/>
  <c r="F73" i="5"/>
  <c r="F32" i="6"/>
  <c r="F10" i="8"/>
  <c r="F24" i="6"/>
  <c r="F79" i="3"/>
  <c r="D217" i="10"/>
  <c r="D215" i="10"/>
  <c r="P91" i="1"/>
  <c r="D91" i="1"/>
  <c r="E91" i="1"/>
  <c r="G91" i="1"/>
  <c r="H91" i="1"/>
  <c r="D97" i="1"/>
  <c r="E97" i="1"/>
  <c r="F97" i="1"/>
  <c r="G97" i="1"/>
  <c r="H97" i="1"/>
  <c r="D98" i="1"/>
  <c r="E98" i="1"/>
  <c r="F98" i="1"/>
  <c r="G98" i="1"/>
  <c r="H98" i="1"/>
  <c r="P90" i="1"/>
  <c r="P57" i="1"/>
  <c r="P97" i="1"/>
  <c r="P98" i="1"/>
  <c r="D90" i="1"/>
  <c r="E90" i="1"/>
  <c r="G90" i="1"/>
  <c r="H90" i="1"/>
  <c r="D57" i="1"/>
  <c r="E57" i="1"/>
  <c r="G57" i="1"/>
  <c r="H57" i="1"/>
  <c r="P9" i="2"/>
  <c r="D9" i="2"/>
  <c r="E9" i="2"/>
  <c r="G9" i="2"/>
  <c r="H9" i="2"/>
  <c r="P7" i="2"/>
  <c r="D7" i="2"/>
  <c r="E7" i="2"/>
  <c r="G7" i="2"/>
  <c r="H7" i="2"/>
  <c r="D32" i="10" l="1"/>
  <c r="F68" i="5" s="1"/>
  <c r="P68" i="5"/>
  <c r="P70" i="5"/>
  <c r="D68" i="5"/>
  <c r="E68" i="5"/>
  <c r="G68" i="5"/>
  <c r="H68" i="5"/>
  <c r="D70" i="5"/>
  <c r="E70" i="5"/>
  <c r="G70" i="5"/>
  <c r="H70" i="5"/>
  <c r="D196" i="10"/>
  <c r="P37" i="5"/>
  <c r="P71" i="5"/>
  <c r="D37" i="5"/>
  <c r="E37" i="5"/>
  <c r="G37" i="5"/>
  <c r="H37" i="5"/>
  <c r="D71" i="5"/>
  <c r="E71" i="5"/>
  <c r="G71" i="5"/>
  <c r="H71" i="5"/>
  <c r="D193" i="10"/>
  <c r="P20" i="5"/>
  <c r="D20" i="5"/>
  <c r="E20" i="5"/>
  <c r="G20" i="5"/>
  <c r="H20" i="5"/>
  <c r="D57" i="10"/>
  <c r="P37" i="6"/>
  <c r="D37" i="6"/>
  <c r="E37" i="6"/>
  <c r="G37" i="6"/>
  <c r="H37" i="6"/>
  <c r="D49" i="9" l="1"/>
  <c r="D6" i="10"/>
  <c r="F48" i="3" l="1"/>
  <c r="D88" i="10"/>
  <c r="F40" i="7" s="1"/>
  <c r="D223" i="10"/>
  <c r="F77" i="5" s="1"/>
  <c r="D40" i="10"/>
  <c r="D186" i="10"/>
  <c r="F20" i="5" s="1"/>
  <c r="D233" i="10"/>
  <c r="P39" i="7"/>
  <c r="P10" i="7"/>
  <c r="P40" i="7"/>
  <c r="D39" i="7"/>
  <c r="E39" i="7"/>
  <c r="G39" i="7"/>
  <c r="H39" i="7"/>
  <c r="D10" i="7"/>
  <c r="E10" i="7"/>
  <c r="G10" i="7"/>
  <c r="H10" i="7"/>
  <c r="D40" i="7"/>
  <c r="E40" i="7"/>
  <c r="G40" i="7"/>
  <c r="H40" i="7"/>
  <c r="D37" i="9"/>
  <c r="F27" i="8" s="1"/>
  <c r="D51" i="9"/>
  <c r="D57" i="9"/>
  <c r="D65" i="9"/>
  <c r="P11" i="8"/>
  <c r="P27" i="8"/>
  <c r="P20" i="8"/>
  <c r="P18" i="8"/>
  <c r="P26" i="8"/>
  <c r="P19" i="8"/>
  <c r="D11" i="8"/>
  <c r="E11" i="8"/>
  <c r="G11" i="8"/>
  <c r="H11" i="8"/>
  <c r="D27" i="8"/>
  <c r="E27" i="8"/>
  <c r="G27" i="8"/>
  <c r="H27" i="8"/>
  <c r="D20" i="8"/>
  <c r="E20" i="8"/>
  <c r="G20" i="8"/>
  <c r="H20" i="8"/>
  <c r="D18" i="8"/>
  <c r="E18" i="8"/>
  <c r="F18" i="8"/>
  <c r="G18" i="8"/>
  <c r="H18" i="8"/>
  <c r="D26" i="8"/>
  <c r="E26" i="8"/>
  <c r="F26" i="8"/>
  <c r="G26" i="8"/>
  <c r="H26" i="8"/>
  <c r="D19" i="8"/>
  <c r="E19" i="8"/>
  <c r="F19" i="8"/>
  <c r="G19" i="8"/>
  <c r="H19" i="8"/>
  <c r="D24" i="10"/>
  <c r="F85" i="3" s="1"/>
  <c r="D163" i="10"/>
  <c r="D162" i="10"/>
  <c r="F84" i="3" s="1"/>
  <c r="D133" i="10"/>
  <c r="D242" i="10"/>
  <c r="D238" i="10"/>
  <c r="F83" i="3" s="1"/>
  <c r="P50" i="3"/>
  <c r="P84" i="3"/>
  <c r="D83" i="3"/>
  <c r="E83" i="3"/>
  <c r="G83" i="3"/>
  <c r="H83" i="3"/>
  <c r="D50" i="3"/>
  <c r="E50" i="3"/>
  <c r="G50" i="3"/>
  <c r="H50" i="3"/>
  <c r="D84" i="3"/>
  <c r="E84" i="3"/>
  <c r="G84" i="3"/>
  <c r="H84" i="3"/>
  <c r="D44" i="3"/>
  <c r="E44" i="3"/>
  <c r="G44" i="3"/>
  <c r="H44" i="3"/>
  <c r="D85" i="3"/>
  <c r="E85" i="3"/>
  <c r="G85" i="3"/>
  <c r="H85" i="3"/>
  <c r="D52" i="3"/>
  <c r="E52" i="3"/>
  <c r="G52" i="3"/>
  <c r="H52" i="3"/>
  <c r="D86" i="3"/>
  <c r="E86" i="3"/>
  <c r="G86" i="3"/>
  <c r="H86" i="3"/>
  <c r="D136" i="10"/>
  <c r="D138" i="10"/>
  <c r="D25" i="10"/>
  <c r="F76" i="3" s="1"/>
  <c r="D192" i="10"/>
  <c r="F47" i="1" s="1"/>
  <c r="P35" i="3"/>
  <c r="P26" i="3"/>
  <c r="P36" i="3"/>
  <c r="P76" i="3"/>
  <c r="P33" i="3"/>
  <c r="P38" i="3"/>
  <c r="P21" i="3"/>
  <c r="P83" i="3"/>
  <c r="P44" i="3"/>
  <c r="P85" i="3"/>
  <c r="P52" i="3"/>
  <c r="P86" i="3"/>
  <c r="D35" i="3"/>
  <c r="E35" i="3"/>
  <c r="F35" i="3"/>
  <c r="G35" i="3"/>
  <c r="H35" i="3"/>
  <c r="D26" i="3"/>
  <c r="E26" i="3"/>
  <c r="G26" i="3"/>
  <c r="H26" i="3"/>
  <c r="D36" i="3"/>
  <c r="E36" i="3"/>
  <c r="G36" i="3"/>
  <c r="H36" i="3"/>
  <c r="D76" i="3"/>
  <c r="E76" i="3"/>
  <c r="G76" i="3"/>
  <c r="H76" i="3"/>
  <c r="D33" i="3"/>
  <c r="E33" i="3"/>
  <c r="G33" i="3"/>
  <c r="H33" i="3"/>
  <c r="D38" i="3"/>
  <c r="E38" i="3"/>
  <c r="G38" i="3"/>
  <c r="H38" i="3"/>
  <c r="D21" i="3"/>
  <c r="E21" i="3"/>
  <c r="G21" i="3"/>
  <c r="H21" i="3"/>
  <c r="D54" i="9"/>
  <c r="P15" i="4"/>
  <c r="P10" i="4"/>
  <c r="P28" i="4"/>
  <c r="D15" i="4"/>
  <c r="E15" i="4"/>
  <c r="G15" i="4"/>
  <c r="H15" i="4"/>
  <c r="D10" i="4"/>
  <c r="E10" i="4"/>
  <c r="G10" i="4"/>
  <c r="H10" i="4"/>
  <c r="D28" i="4"/>
  <c r="E28" i="4"/>
  <c r="G28" i="4"/>
  <c r="H28" i="4"/>
  <c r="D34" i="9"/>
  <c r="P33" i="4"/>
  <c r="P13" i="4"/>
  <c r="D33" i="4"/>
  <c r="E33" i="4"/>
  <c r="G33" i="4"/>
  <c r="H33" i="4"/>
  <c r="D13" i="4"/>
  <c r="E13" i="4"/>
  <c r="G13" i="4"/>
  <c r="H13" i="4"/>
  <c r="D26" i="2"/>
  <c r="E26" i="2"/>
  <c r="G26" i="2"/>
  <c r="H26" i="2"/>
  <c r="P26" i="2"/>
  <c r="D23" i="2"/>
  <c r="E23" i="2"/>
  <c r="G23" i="2"/>
  <c r="H23" i="2"/>
  <c r="P23" i="2"/>
  <c r="D16" i="1"/>
  <c r="E16" i="1"/>
  <c r="G16" i="1"/>
  <c r="H16" i="1"/>
  <c r="P16" i="1"/>
  <c r="D38" i="1"/>
  <c r="E38" i="1"/>
  <c r="G38" i="1"/>
  <c r="H38" i="1"/>
  <c r="D37" i="1"/>
  <c r="E37" i="1"/>
  <c r="G37" i="1"/>
  <c r="H37" i="1"/>
  <c r="D32" i="1"/>
  <c r="E32" i="1"/>
  <c r="G32" i="1"/>
  <c r="H32" i="1"/>
  <c r="D39" i="1"/>
  <c r="E39" i="1"/>
  <c r="G39" i="1"/>
  <c r="H39" i="1"/>
  <c r="D40" i="1"/>
  <c r="E40" i="1"/>
  <c r="G40" i="1"/>
  <c r="H40" i="1"/>
  <c r="D14" i="1"/>
  <c r="E14" i="1"/>
  <c r="G14" i="1"/>
  <c r="H14" i="1"/>
  <c r="D69" i="1"/>
  <c r="E69" i="1"/>
  <c r="G69" i="1"/>
  <c r="H69" i="1"/>
  <c r="D93" i="1"/>
  <c r="E93" i="1"/>
  <c r="G93" i="1"/>
  <c r="H93" i="1"/>
  <c r="P38" i="1"/>
  <c r="P37" i="1"/>
  <c r="P32" i="1"/>
  <c r="P39" i="1"/>
  <c r="P40" i="1"/>
  <c r="P14" i="1"/>
  <c r="P69" i="1"/>
  <c r="D5" i="1"/>
  <c r="E5" i="1"/>
  <c r="G5" i="1"/>
  <c r="H5" i="1"/>
  <c r="D18" i="1"/>
  <c r="E18" i="1"/>
  <c r="G18" i="1"/>
  <c r="H18" i="1"/>
  <c r="D33" i="1"/>
  <c r="E33" i="1"/>
  <c r="G33" i="1"/>
  <c r="H33" i="1"/>
  <c r="P5" i="1"/>
  <c r="P18" i="1"/>
  <c r="P33" i="1"/>
  <c r="P93" i="1"/>
  <c r="D52" i="10"/>
  <c r="F10" i="7" s="1"/>
  <c r="D54" i="10"/>
  <c r="D187" i="10"/>
  <c r="D189" i="10"/>
  <c r="F23" i="3" s="1"/>
  <c r="D170" i="10"/>
  <c r="F72" i="5" s="1"/>
  <c r="D183" i="10"/>
  <c r="D21" i="10"/>
  <c r="P64" i="5"/>
  <c r="P34" i="5"/>
  <c r="P16" i="5"/>
  <c r="P72" i="5"/>
  <c r="P8" i="5"/>
  <c r="P78" i="5"/>
  <c r="P36" i="5"/>
  <c r="D64" i="5"/>
  <c r="E64" i="5"/>
  <c r="G64" i="5"/>
  <c r="H64" i="5"/>
  <c r="D34" i="5"/>
  <c r="E34" i="5"/>
  <c r="G34" i="5"/>
  <c r="H34" i="5"/>
  <c r="D16" i="5"/>
  <c r="E16" i="5"/>
  <c r="F16" i="5"/>
  <c r="G16" i="5"/>
  <c r="H16" i="5"/>
  <c r="D72" i="5"/>
  <c r="E72" i="5"/>
  <c r="G72" i="5"/>
  <c r="H72" i="5"/>
  <c r="D8" i="5"/>
  <c r="E8" i="5"/>
  <c r="G8" i="5"/>
  <c r="H8" i="5"/>
  <c r="D78" i="5"/>
  <c r="E78" i="5"/>
  <c r="G78" i="5"/>
  <c r="H78" i="5"/>
  <c r="D36" i="5"/>
  <c r="E36" i="5"/>
  <c r="G36" i="5"/>
  <c r="H36" i="5"/>
  <c r="D39" i="5"/>
  <c r="E39" i="5"/>
  <c r="G39" i="5"/>
  <c r="H39" i="5"/>
  <c r="D98" i="10"/>
  <c r="D96" i="10"/>
  <c r="P28" i="5"/>
  <c r="P15" i="5"/>
  <c r="D28" i="5"/>
  <c r="E28" i="5"/>
  <c r="G28" i="5"/>
  <c r="H28" i="5"/>
  <c r="D15" i="5"/>
  <c r="E15" i="5"/>
  <c r="G15" i="5"/>
  <c r="H15" i="5"/>
  <c r="D180" i="10"/>
  <c r="F36" i="3" s="1"/>
  <c r="D91" i="10"/>
  <c r="D181" i="10"/>
  <c r="F18" i="3" s="1"/>
  <c r="P19" i="5"/>
  <c r="P66" i="5"/>
  <c r="P31" i="5"/>
  <c r="P69" i="5"/>
  <c r="P39" i="5"/>
  <c r="D19" i="5"/>
  <c r="E19" i="5"/>
  <c r="G19" i="5"/>
  <c r="H19" i="5"/>
  <c r="D66" i="5"/>
  <c r="E66" i="5"/>
  <c r="G66" i="5"/>
  <c r="H66" i="5"/>
  <c r="D31" i="5"/>
  <c r="E31" i="5"/>
  <c r="G31" i="5"/>
  <c r="H31" i="5"/>
  <c r="D69" i="5"/>
  <c r="E69" i="5"/>
  <c r="G69" i="5"/>
  <c r="H69" i="5"/>
  <c r="D11" i="9"/>
  <c r="F11" i="8" s="1"/>
  <c r="P17" i="6"/>
  <c r="P14" i="6"/>
  <c r="P18" i="6"/>
  <c r="P11" i="6"/>
  <c r="P20" i="6"/>
  <c r="D17" i="6"/>
  <c r="E17" i="6"/>
  <c r="G17" i="6"/>
  <c r="H17" i="6"/>
  <c r="D14" i="6"/>
  <c r="E14" i="6"/>
  <c r="G14" i="6"/>
  <c r="H14" i="6"/>
  <c r="D18" i="6"/>
  <c r="E18" i="6"/>
  <c r="G18" i="6"/>
  <c r="H18" i="6"/>
  <c r="D11" i="6"/>
  <c r="E11" i="6"/>
  <c r="G11" i="6"/>
  <c r="H11" i="6"/>
  <c r="D20" i="6"/>
  <c r="E20" i="6"/>
  <c r="F20" i="6"/>
  <c r="G20" i="6"/>
  <c r="H20" i="6"/>
  <c r="P5" i="6"/>
  <c r="P7" i="6"/>
  <c r="P13" i="6"/>
  <c r="D5" i="6"/>
  <c r="E5" i="6"/>
  <c r="G5" i="6"/>
  <c r="H5" i="6"/>
  <c r="D7" i="6"/>
  <c r="E7" i="6"/>
  <c r="G7" i="6"/>
  <c r="H7" i="6"/>
  <c r="D13" i="6"/>
  <c r="E13" i="6"/>
  <c r="G13" i="6"/>
  <c r="H13" i="6"/>
  <c r="F39" i="5" l="1"/>
  <c r="F8" i="5"/>
  <c r="F39" i="7"/>
  <c r="F36" i="5"/>
  <c r="F28" i="4"/>
  <c r="F31" i="5"/>
  <c r="D272" i="10"/>
  <c r="F28" i="5" s="1"/>
  <c r="D23" i="8"/>
  <c r="E23" i="8"/>
  <c r="G23" i="8"/>
  <c r="H23" i="8"/>
  <c r="P23" i="8"/>
  <c r="D157" i="10" l="1"/>
  <c r="F17" i="7" s="1"/>
  <c r="D17" i="7"/>
  <c r="E17" i="7"/>
  <c r="G17" i="7"/>
  <c r="H17" i="7"/>
  <c r="D25" i="7"/>
  <c r="E25" i="7"/>
  <c r="G25" i="7"/>
  <c r="H25" i="7"/>
  <c r="P25" i="7"/>
  <c r="P17" i="7"/>
  <c r="P14" i="5"/>
  <c r="D14" i="5"/>
  <c r="E14" i="5"/>
  <c r="G14" i="5"/>
  <c r="H14" i="5"/>
  <c r="D62" i="3"/>
  <c r="E62" i="3"/>
  <c r="G62" i="3"/>
  <c r="H62" i="3"/>
  <c r="P62" i="3"/>
  <c r="P6" i="4"/>
  <c r="D6" i="4"/>
  <c r="E6" i="4"/>
  <c r="G6" i="4"/>
  <c r="H6" i="4"/>
  <c r="D18" i="2"/>
  <c r="E18" i="2"/>
  <c r="G18" i="2"/>
  <c r="H18" i="2"/>
  <c r="P18" i="2"/>
  <c r="P25" i="3" l="1"/>
  <c r="D25" i="3"/>
  <c r="E25" i="3"/>
  <c r="G25" i="3"/>
  <c r="H25" i="3"/>
  <c r="D5" i="4"/>
  <c r="E5" i="4"/>
  <c r="G5" i="4"/>
  <c r="H5" i="4"/>
  <c r="P5" i="4"/>
  <c r="D171" i="10"/>
  <c r="D131" i="10"/>
  <c r="D148" i="10"/>
  <c r="F77" i="3" s="1"/>
  <c r="D147" i="10"/>
  <c r="D38" i="7"/>
  <c r="E38" i="7"/>
  <c r="G38" i="7"/>
  <c r="H38" i="7"/>
  <c r="D15" i="7"/>
  <c r="E15" i="7"/>
  <c r="G15" i="7"/>
  <c r="H15" i="7"/>
  <c r="P38" i="7"/>
  <c r="P15" i="7"/>
  <c r="D64" i="9"/>
  <c r="D63" i="9"/>
  <c r="F20" i="4" s="1"/>
  <c r="D62" i="9"/>
  <c r="F21" i="4" s="1"/>
  <c r="D59" i="9"/>
  <c r="D58" i="9"/>
  <c r="F14" i="6" l="1"/>
  <c r="F11" i="4"/>
  <c r="F13" i="6"/>
  <c r="F14" i="4"/>
  <c r="F17" i="6"/>
  <c r="F11" i="6"/>
  <c r="F15" i="5"/>
  <c r="F50" i="3"/>
  <c r="F66" i="5"/>
  <c r="P29" i="1"/>
  <c r="D29" i="1"/>
  <c r="E29" i="1"/>
  <c r="G29" i="1"/>
  <c r="H29" i="1"/>
  <c r="P11" i="2"/>
  <c r="D11" i="2"/>
  <c r="E11" i="2"/>
  <c r="G11" i="2"/>
  <c r="H11" i="2"/>
  <c r="P33" i="5"/>
  <c r="D33" i="5"/>
  <c r="E33" i="5"/>
  <c r="G33" i="5"/>
  <c r="H33" i="5"/>
  <c r="P10" i="6"/>
  <c r="P16" i="6"/>
  <c r="D10" i="6"/>
  <c r="E10" i="6"/>
  <c r="G10" i="6"/>
  <c r="H10" i="6"/>
  <c r="D16" i="6"/>
  <c r="E16" i="6"/>
  <c r="G16" i="6"/>
  <c r="H16" i="6"/>
  <c r="D2" i="10" l="1"/>
  <c r="D16" i="10"/>
  <c r="F69" i="1" s="1"/>
  <c r="D266" i="10"/>
  <c r="D268" i="10"/>
  <c r="D5" i="10"/>
  <c r="F20" i="3" s="1"/>
  <c r="D235" i="10"/>
  <c r="D49" i="10"/>
  <c r="F38" i="7" s="1"/>
  <c r="D165" i="10"/>
  <c r="F64" i="5" s="1"/>
  <c r="P17" i="4"/>
  <c r="D17" i="4"/>
  <c r="E17" i="4"/>
  <c r="G17" i="4"/>
  <c r="H17" i="4"/>
  <c r="P5" i="7"/>
  <c r="P28" i="7"/>
  <c r="D5" i="7"/>
  <c r="E5" i="7"/>
  <c r="G5" i="7"/>
  <c r="H5" i="7"/>
  <c r="D28" i="7"/>
  <c r="E28" i="7"/>
  <c r="G28" i="7"/>
  <c r="H28" i="7"/>
  <c r="D67" i="10"/>
  <c r="D230" i="10"/>
  <c r="F28" i="7" s="1"/>
  <c r="P25" i="8"/>
  <c r="D25" i="8"/>
  <c r="E25" i="8"/>
  <c r="G25" i="8"/>
  <c r="H25" i="8"/>
  <c r="D83" i="9"/>
  <c r="F25" i="8" s="1"/>
  <c r="F74" i="5" l="1"/>
  <c r="F5" i="7"/>
  <c r="F74" i="3"/>
  <c r="F5" i="5"/>
  <c r="F14" i="5"/>
  <c r="P79" i="5"/>
  <c r="P56" i="5"/>
  <c r="D79" i="5"/>
  <c r="E79" i="5"/>
  <c r="G79" i="5"/>
  <c r="H79" i="5"/>
  <c r="D56" i="5"/>
  <c r="E56" i="5"/>
  <c r="G56" i="5"/>
  <c r="H56" i="5"/>
  <c r="P19" i="1"/>
  <c r="P80" i="1"/>
  <c r="D19" i="1"/>
  <c r="E19" i="1"/>
  <c r="G19" i="1"/>
  <c r="H19" i="1"/>
  <c r="D80" i="1"/>
  <c r="E80" i="1"/>
  <c r="G80" i="1"/>
  <c r="H80" i="1"/>
  <c r="D3" i="9"/>
  <c r="P6" i="6"/>
  <c r="D6" i="6"/>
  <c r="E6" i="6"/>
  <c r="G6" i="6"/>
  <c r="H6" i="6"/>
  <c r="P90" i="3" l="1"/>
  <c r="D90" i="3"/>
  <c r="E90" i="3"/>
  <c r="G90" i="3"/>
  <c r="H90" i="3"/>
  <c r="D245" i="10"/>
  <c r="D132" i="10"/>
  <c r="F79" i="1" s="1"/>
  <c r="D178" i="10"/>
  <c r="D179" i="10"/>
  <c r="D256" i="10"/>
  <c r="D250" i="10"/>
  <c r="D5" i="3"/>
  <c r="E5" i="3"/>
  <c r="G5" i="3"/>
  <c r="H5" i="3"/>
  <c r="D49" i="3"/>
  <c r="E49" i="3"/>
  <c r="G49" i="3"/>
  <c r="H49" i="3"/>
  <c r="D13" i="3"/>
  <c r="E13" i="3"/>
  <c r="G13" i="3"/>
  <c r="H13" i="3"/>
  <c r="D42" i="3"/>
  <c r="E42" i="3"/>
  <c r="G42" i="3"/>
  <c r="H42" i="3"/>
  <c r="P5" i="3"/>
  <c r="P49" i="3"/>
  <c r="P13" i="3"/>
  <c r="P42" i="3"/>
  <c r="P7" i="3"/>
  <c r="P18" i="4"/>
  <c r="D18" i="4"/>
  <c r="E18" i="4"/>
  <c r="G18" i="4"/>
  <c r="H18" i="4"/>
  <c r="F56" i="5" l="1"/>
  <c r="F25" i="7"/>
  <c r="P23" i="1"/>
  <c r="D23" i="1"/>
  <c r="E23" i="1"/>
  <c r="G23" i="1"/>
  <c r="H23" i="1"/>
  <c r="P75" i="5"/>
  <c r="D75" i="5"/>
  <c r="E75" i="5"/>
  <c r="G75" i="5"/>
  <c r="H75" i="5"/>
  <c r="P18" i="5"/>
  <c r="D18" i="5"/>
  <c r="E18" i="5"/>
  <c r="G18" i="5"/>
  <c r="H18" i="5"/>
  <c r="D244" i="10"/>
  <c r="F49" i="3" s="1"/>
  <c r="D70" i="10"/>
  <c r="F90" i="3" s="1"/>
  <c r="D25" i="9" l="1"/>
  <c r="F10" i="6" s="1"/>
  <c r="D27" i="9"/>
  <c r="F16" i="6" s="1"/>
  <c r="D20" i="9"/>
  <c r="P9" i="8"/>
  <c r="D9" i="8"/>
  <c r="E9" i="8"/>
  <c r="G9" i="8"/>
  <c r="H9" i="8"/>
  <c r="P24" i="3"/>
  <c r="D24" i="3"/>
  <c r="E24" i="3"/>
  <c r="G24" i="3"/>
  <c r="H24" i="3"/>
  <c r="P8" i="4"/>
  <c r="D8" i="4"/>
  <c r="E8" i="4"/>
  <c r="G8" i="4"/>
  <c r="H8" i="4"/>
  <c r="F9" i="8" l="1"/>
  <c r="F18" i="6"/>
  <c r="D262" i="10"/>
  <c r="D66" i="10"/>
  <c r="F5" i="1" s="1"/>
  <c r="D13" i="1"/>
  <c r="E13" i="1"/>
  <c r="G13" i="1"/>
  <c r="H13" i="1"/>
  <c r="D10" i="1"/>
  <c r="E10" i="1"/>
  <c r="G10" i="1"/>
  <c r="H10" i="1"/>
  <c r="D88" i="1"/>
  <c r="E88" i="1"/>
  <c r="G88" i="1"/>
  <c r="H88" i="1"/>
  <c r="D66" i="1"/>
  <c r="E66" i="1"/>
  <c r="G66" i="1"/>
  <c r="H66" i="1"/>
  <c r="D35" i="1"/>
  <c r="E35" i="1"/>
  <c r="G35" i="1"/>
  <c r="H35" i="1"/>
  <c r="P13" i="1"/>
  <c r="P10" i="1"/>
  <c r="P88" i="1"/>
  <c r="P66" i="1"/>
  <c r="P35" i="1"/>
  <c r="D16" i="2"/>
  <c r="E16" i="2"/>
  <c r="G16" i="2"/>
  <c r="H16" i="2"/>
  <c r="P16" i="2"/>
  <c r="P15" i="2"/>
  <c r="D15" i="2"/>
  <c r="E15" i="2"/>
  <c r="G15" i="2"/>
  <c r="H15" i="2"/>
  <c r="P63" i="5"/>
  <c r="D63" i="5"/>
  <c r="E63" i="5"/>
  <c r="G63" i="5"/>
  <c r="H63" i="5"/>
  <c r="F5" i="3" l="1"/>
  <c r="P91" i="3"/>
  <c r="D91" i="3"/>
  <c r="E91" i="3"/>
  <c r="G91" i="3"/>
  <c r="H91" i="3"/>
  <c r="P8" i="3" l="1"/>
  <c r="P11" i="3"/>
  <c r="P31" i="3"/>
  <c r="P17" i="3"/>
  <c r="D8" i="3"/>
  <c r="E8" i="3"/>
  <c r="G8" i="3"/>
  <c r="H8" i="3"/>
  <c r="D11" i="3"/>
  <c r="E11" i="3"/>
  <c r="G11" i="3"/>
  <c r="H11" i="3"/>
  <c r="D31" i="3"/>
  <c r="E31" i="3"/>
  <c r="G31" i="3"/>
  <c r="H31" i="3"/>
  <c r="D17" i="3"/>
  <c r="E17" i="3"/>
  <c r="G17" i="3"/>
  <c r="H17" i="3"/>
  <c r="P22" i="4"/>
  <c r="P9" i="4"/>
  <c r="D22" i="4"/>
  <c r="E22" i="4"/>
  <c r="G22" i="4"/>
  <c r="H22" i="4"/>
  <c r="D9" i="4"/>
  <c r="E9" i="4"/>
  <c r="G9" i="4"/>
  <c r="H9" i="4"/>
  <c r="D20" i="10"/>
  <c r="D150" i="10"/>
  <c r="F44" i="3" s="1"/>
  <c r="D99" i="10"/>
  <c r="D86" i="10"/>
  <c r="D269" i="10"/>
  <c r="D161" i="10"/>
  <c r="D239" i="10"/>
  <c r="P9" i="7"/>
  <c r="P7" i="7"/>
  <c r="D9" i="7"/>
  <c r="E9" i="7"/>
  <c r="G9" i="7"/>
  <c r="H9" i="7"/>
  <c r="D7" i="7"/>
  <c r="E7" i="7"/>
  <c r="G7" i="7"/>
  <c r="H7" i="7"/>
  <c r="P5" i="8"/>
  <c r="D5" i="8"/>
  <c r="E5" i="8"/>
  <c r="G5" i="8"/>
  <c r="H5" i="8"/>
  <c r="F66" i="1" l="1"/>
  <c r="D68" i="1"/>
  <c r="E68" i="1"/>
  <c r="G68" i="1"/>
  <c r="H68" i="1"/>
  <c r="P68" i="1"/>
  <c r="D87" i="1"/>
  <c r="E87" i="1"/>
  <c r="G87" i="1"/>
  <c r="H87" i="1"/>
  <c r="D51" i="1"/>
  <c r="E51" i="1"/>
  <c r="G51" i="1"/>
  <c r="H51" i="1"/>
  <c r="D42" i="1"/>
  <c r="E42" i="1"/>
  <c r="G42" i="1"/>
  <c r="H42" i="1"/>
  <c r="D49" i="1"/>
  <c r="E49" i="1"/>
  <c r="G49" i="1"/>
  <c r="H49" i="1"/>
  <c r="P87" i="1"/>
  <c r="P51" i="1"/>
  <c r="P42" i="1"/>
  <c r="P49" i="1"/>
  <c r="P8" i="1"/>
  <c r="P12" i="2"/>
  <c r="D12" i="2"/>
  <c r="E12" i="2"/>
  <c r="G12" i="2"/>
  <c r="H12" i="2"/>
  <c r="D9" i="6"/>
  <c r="E9" i="6"/>
  <c r="G9" i="6"/>
  <c r="H9" i="6"/>
  <c r="D8" i="6"/>
  <c r="E8" i="6"/>
  <c r="G8" i="6"/>
  <c r="H8" i="6"/>
  <c r="D15" i="6"/>
  <c r="E15" i="6"/>
  <c r="G15" i="6"/>
  <c r="H15" i="6"/>
  <c r="D33" i="6"/>
  <c r="E33" i="6"/>
  <c r="G33" i="6"/>
  <c r="H33" i="6"/>
  <c r="P61" i="5"/>
  <c r="P65" i="5"/>
  <c r="P10" i="5"/>
  <c r="P24" i="5"/>
  <c r="P9" i="5"/>
  <c r="D9" i="5"/>
  <c r="E9" i="5"/>
  <c r="G9" i="5"/>
  <c r="H9" i="5"/>
  <c r="D24" i="5"/>
  <c r="E24" i="5"/>
  <c r="G24" i="5"/>
  <c r="H24" i="5"/>
  <c r="D10" i="5"/>
  <c r="E10" i="5"/>
  <c r="G10" i="5"/>
  <c r="H10" i="5"/>
  <c r="D65" i="5"/>
  <c r="E65" i="5"/>
  <c r="G65" i="5"/>
  <c r="H65" i="5"/>
  <c r="D61" i="5"/>
  <c r="E61" i="5"/>
  <c r="G61" i="5"/>
  <c r="H61" i="5"/>
  <c r="P22" i="5"/>
  <c r="P12" i="5"/>
  <c r="P7" i="5"/>
  <c r="D7" i="5"/>
  <c r="E7" i="5"/>
  <c r="G7" i="5"/>
  <c r="H7" i="5"/>
  <c r="D12" i="5"/>
  <c r="E12" i="5"/>
  <c r="G12" i="5"/>
  <c r="H12" i="5"/>
  <c r="D22" i="5"/>
  <c r="E22" i="5"/>
  <c r="G22" i="5"/>
  <c r="H22" i="5"/>
  <c r="P9" i="6"/>
  <c r="D218" i="10" l="1"/>
  <c r="D226" i="10"/>
  <c r="D93" i="10"/>
  <c r="D102" i="10"/>
  <c r="F60" i="1" s="1"/>
  <c r="D103" i="10"/>
  <c r="F26" i="3" s="1"/>
  <c r="D33" i="10"/>
  <c r="F55" i="3" s="1"/>
  <c r="D53" i="10"/>
  <c r="F15" i="7" s="1"/>
  <c r="D155" i="10"/>
  <c r="D191" i="10"/>
  <c r="F21" i="3" s="1"/>
  <c r="D247" i="10"/>
  <c r="D118" i="10"/>
  <c r="D122" i="10"/>
  <c r="D10" i="9"/>
  <c r="D18" i="9"/>
  <c r="D50" i="9"/>
  <c r="D77" i="9"/>
  <c r="D60" i="9"/>
  <c r="D61" i="9"/>
  <c r="D8" i="9"/>
  <c r="F9" i="4" s="1"/>
  <c r="F37" i="6" l="1"/>
  <c r="F70" i="5"/>
  <c r="F52" i="3"/>
  <c r="F37" i="5"/>
  <c r="F5" i="6"/>
  <c r="F10" i="4"/>
  <c r="F15" i="4"/>
  <c r="F7" i="6"/>
  <c r="F11" i="2"/>
  <c r="F6" i="6"/>
  <c r="F18" i="4"/>
  <c r="F5" i="8"/>
  <c r="F9" i="6"/>
  <c r="F24" i="3"/>
  <c r="F25" i="3"/>
  <c r="F10" i="5"/>
  <c r="F22" i="5"/>
  <c r="F9" i="7"/>
  <c r="F12" i="5"/>
  <c r="F68" i="1"/>
  <c r="F24" i="5"/>
  <c r="P10" i="3" l="1"/>
  <c r="P89" i="3"/>
  <c r="D10" i="3"/>
  <c r="E10" i="3"/>
  <c r="G10" i="3"/>
  <c r="H10" i="3"/>
  <c r="D89" i="3"/>
  <c r="E89" i="3"/>
  <c r="G89" i="3"/>
  <c r="H89" i="3"/>
  <c r="P6" i="3"/>
  <c r="D6" i="3"/>
  <c r="E6" i="3"/>
  <c r="G6" i="3"/>
  <c r="H6" i="3"/>
  <c r="P7" i="8"/>
  <c r="D7" i="8"/>
  <c r="E7" i="8"/>
  <c r="G7" i="8"/>
  <c r="H7" i="8"/>
  <c r="P59" i="1" l="1"/>
  <c r="P95" i="1"/>
  <c r="D59" i="1"/>
  <c r="E59" i="1"/>
  <c r="G59" i="1"/>
  <c r="H59" i="1"/>
  <c r="D95" i="1"/>
  <c r="E95" i="1"/>
  <c r="G95" i="1"/>
  <c r="H95" i="1"/>
  <c r="P8" i="6"/>
  <c r="P73" i="3" l="1"/>
  <c r="D73" i="3"/>
  <c r="E73" i="3"/>
  <c r="G73" i="3"/>
  <c r="H73" i="3"/>
  <c r="P33" i="6" l="1"/>
  <c r="D25" i="1"/>
  <c r="E25" i="1"/>
  <c r="G25" i="1"/>
  <c r="H25" i="1"/>
  <c r="P25" i="1"/>
  <c r="D27" i="1"/>
  <c r="E27" i="1"/>
  <c r="G27" i="1"/>
  <c r="H27" i="1"/>
  <c r="P27" i="1"/>
  <c r="D17" i="1"/>
  <c r="E17" i="1"/>
  <c r="G17" i="1"/>
  <c r="H17" i="1"/>
  <c r="P17" i="1"/>
  <c r="D96" i="1"/>
  <c r="E96" i="1"/>
  <c r="G96" i="1"/>
  <c r="H96" i="1"/>
  <c r="P96" i="1"/>
  <c r="D46" i="1"/>
  <c r="E46" i="1"/>
  <c r="G46" i="1"/>
  <c r="H46" i="1"/>
  <c r="P46" i="1"/>
  <c r="D8" i="2"/>
  <c r="E8" i="2"/>
  <c r="G8" i="2"/>
  <c r="H8" i="2"/>
  <c r="P8" i="2"/>
  <c r="D14" i="2"/>
  <c r="E14" i="2"/>
  <c r="G14" i="2"/>
  <c r="H14" i="2"/>
  <c r="P14" i="2"/>
  <c r="P15" i="6" l="1"/>
  <c r="P41" i="1"/>
  <c r="D41" i="1"/>
  <c r="E41" i="1"/>
  <c r="G41" i="1"/>
  <c r="H41" i="1"/>
  <c r="P89" i="1"/>
  <c r="D89" i="1"/>
  <c r="E89" i="1"/>
  <c r="G89" i="1"/>
  <c r="H89" i="1"/>
  <c r="D31" i="9" l="1"/>
  <c r="D19" i="9"/>
  <c r="F23" i="8"/>
  <c r="D53" i="9"/>
  <c r="F13" i="4" s="1"/>
  <c r="D86" i="9"/>
  <c r="D66" i="9"/>
  <c r="D72" i="9"/>
  <c r="D70" i="9"/>
  <c r="F8" i="4" l="1"/>
  <c r="F16" i="2"/>
  <c r="F17" i="4"/>
  <c r="F8" i="6"/>
  <c r="F7" i="8"/>
  <c r="D12" i="3" l="1"/>
  <c r="E12" i="3"/>
  <c r="G12" i="3"/>
  <c r="H12" i="3"/>
  <c r="D29" i="3"/>
  <c r="E29" i="3"/>
  <c r="G29" i="3"/>
  <c r="H29" i="3"/>
  <c r="D28" i="3"/>
  <c r="E28" i="3"/>
  <c r="G28" i="3"/>
  <c r="H28" i="3"/>
  <c r="P12" i="3"/>
  <c r="P29" i="3"/>
  <c r="P28" i="3"/>
  <c r="D204" i="10" l="1"/>
  <c r="D206" i="10"/>
  <c r="D42" i="10"/>
  <c r="D111" i="10"/>
  <c r="D68" i="10"/>
  <c r="D50" i="10"/>
  <c r="D62" i="10"/>
  <c r="F13" i="3" s="1"/>
  <c r="D190" i="10"/>
  <c r="F32" i="1" s="1"/>
  <c r="D208" i="10"/>
  <c r="F33" i="3" s="1"/>
  <c r="D89" i="10"/>
  <c r="F75" i="5" s="1"/>
  <c r="D65" i="10"/>
  <c r="F63" i="5" s="1"/>
  <c r="D58" i="10"/>
  <c r="F18" i="5" s="1"/>
  <c r="D15" i="10"/>
  <c r="F90" i="1" s="1"/>
  <c r="D227" i="10"/>
  <c r="F29" i="1" s="1"/>
  <c r="D18" i="10"/>
  <c r="D79" i="10"/>
  <c r="F61" i="5" s="1"/>
  <c r="D100" i="10"/>
  <c r="D249" i="10"/>
  <c r="F79" i="5" s="1"/>
  <c r="D229" i="10"/>
  <c r="D19" i="10"/>
  <c r="D201" i="10"/>
  <c r="F48" i="1" s="1"/>
  <c r="D95" i="10"/>
  <c r="F95" i="1" s="1"/>
  <c r="D104" i="10"/>
  <c r="F96" i="1" s="1"/>
  <c r="D151" i="10"/>
  <c r="D81" i="10"/>
  <c r="D212" i="10"/>
  <c r="D270" i="10"/>
  <c r="D9" i="10"/>
  <c r="D10" i="10"/>
  <c r="D175" i="10"/>
  <c r="D174" i="10"/>
  <c r="D87" i="10"/>
  <c r="D105" i="10"/>
  <c r="D94" i="10"/>
  <c r="F80" i="1" s="1"/>
  <c r="D241" i="10"/>
  <c r="F86" i="3" s="1"/>
  <c r="D267" i="10"/>
  <c r="D219" i="10"/>
  <c r="F32" i="3" s="1"/>
  <c r="D202" i="10"/>
  <c r="F6" i="7" s="1"/>
  <c r="D3" i="10"/>
  <c r="F71" i="5" s="1"/>
  <c r="D209" i="10"/>
  <c r="D22" i="10"/>
  <c r="F69" i="5" s="1"/>
  <c r="D260" i="10"/>
  <c r="D222" i="10"/>
  <c r="D225" i="10"/>
  <c r="D17" i="10"/>
  <c r="F19" i="5" s="1"/>
  <c r="D22" i="9"/>
  <c r="D23" i="9"/>
  <c r="F42" i="3" l="1"/>
  <c r="F45" i="1"/>
  <c r="F62" i="3"/>
  <c r="F7" i="7"/>
  <c r="F32" i="5"/>
  <c r="F40" i="1"/>
  <c r="F34" i="5"/>
  <c r="F89" i="3"/>
  <c r="F91" i="1"/>
  <c r="F31" i="3"/>
  <c r="F16" i="1"/>
  <c r="F17" i="3"/>
  <c r="F38" i="1"/>
  <c r="F8" i="3"/>
  <c r="F33" i="5"/>
  <c r="F7" i="5"/>
  <c r="F73" i="3"/>
  <c r="D15" i="3"/>
  <c r="E15" i="3"/>
  <c r="G15" i="3"/>
  <c r="H15" i="3"/>
  <c r="P15" i="3"/>
  <c r="D30" i="3"/>
  <c r="E30" i="3"/>
  <c r="G30" i="3"/>
  <c r="H30" i="3"/>
  <c r="P30" i="3"/>
  <c r="D188" i="10"/>
  <c r="D135" i="10"/>
  <c r="D221" i="10"/>
  <c r="D63" i="10"/>
  <c r="D109" i="10"/>
  <c r="D74" i="10"/>
  <c r="D73" i="10"/>
  <c r="D83" i="10"/>
  <c r="D4" i="10"/>
  <c r="F65" i="5" s="1"/>
  <c r="D255" i="10"/>
  <c r="D107" i="10"/>
  <c r="F69" i="3" s="1"/>
  <c r="D106" i="10"/>
  <c r="D14" i="3"/>
  <c r="E14" i="3"/>
  <c r="G14" i="3"/>
  <c r="H14" i="3"/>
  <c r="P14" i="3"/>
  <c r="D19" i="3"/>
  <c r="E19" i="3"/>
  <c r="G19" i="3"/>
  <c r="H19" i="3"/>
  <c r="P19" i="3"/>
  <c r="F70" i="3" l="1"/>
  <c r="F57" i="1"/>
  <c r="F9" i="5"/>
  <c r="F42" i="1"/>
  <c r="F46" i="1"/>
  <c r="D15" i="1" l="1"/>
  <c r="E15" i="1"/>
  <c r="G15" i="1"/>
  <c r="H15" i="1"/>
  <c r="P15" i="1"/>
  <c r="D72" i="1"/>
  <c r="E72" i="1"/>
  <c r="G72" i="1"/>
  <c r="H72" i="1"/>
  <c r="P72" i="1"/>
  <c r="D24" i="1"/>
  <c r="E24" i="1"/>
  <c r="G24" i="1"/>
  <c r="H24" i="1"/>
  <c r="P24" i="1"/>
  <c r="D22" i="1"/>
  <c r="E22" i="1"/>
  <c r="G22" i="1"/>
  <c r="H22" i="1"/>
  <c r="P22" i="1"/>
  <c r="D28" i="1" l="1"/>
  <c r="E28" i="1"/>
  <c r="G28" i="1"/>
  <c r="H28" i="1"/>
  <c r="P28" i="1"/>
  <c r="D50" i="1"/>
  <c r="E50" i="1"/>
  <c r="G50" i="1"/>
  <c r="H50" i="1"/>
  <c r="P50" i="1"/>
  <c r="D20" i="1"/>
  <c r="E20" i="1"/>
  <c r="G20" i="1"/>
  <c r="H20" i="1"/>
  <c r="P20" i="1"/>
  <c r="D39" i="9"/>
  <c r="D36" i="9"/>
  <c r="D182" i="10"/>
  <c r="D145" i="10"/>
  <c r="D254" i="10"/>
  <c r="F94" i="1" s="1"/>
  <c r="D60" i="10"/>
  <c r="D124" i="10"/>
  <c r="F78" i="5" s="1"/>
  <c r="D203" i="10"/>
  <c r="D152" i="10"/>
  <c r="D80" i="5"/>
  <c r="E80" i="5"/>
  <c r="G80" i="5"/>
  <c r="H80" i="5"/>
  <c r="P80" i="5"/>
  <c r="D4" i="9"/>
  <c r="F9" i="2" s="1"/>
  <c r="F34" i="6" l="1"/>
  <c r="F33" i="6"/>
  <c r="F20" i="8"/>
  <c r="F5" i="4"/>
  <c r="F23" i="1"/>
  <c r="F80" i="5"/>
  <c r="D23" i="10" l="1"/>
  <c r="D26" i="10"/>
  <c r="F19" i="1" s="1"/>
  <c r="D27" i="10"/>
  <c r="D28" i="10"/>
  <c r="D29" i="10"/>
  <c r="F72" i="1" s="1"/>
  <c r="D30" i="10"/>
  <c r="D31" i="10"/>
  <c r="D34" i="10"/>
  <c r="D211" i="10"/>
  <c r="D35" i="10"/>
  <c r="D168" i="10"/>
  <c r="F10" i="1" s="1"/>
  <c r="D169" i="10"/>
  <c r="F13" i="1" s="1"/>
  <c r="D36" i="10"/>
  <c r="F86" i="1" s="1"/>
  <c r="D41" i="10"/>
  <c r="F93" i="1" s="1"/>
  <c r="D44" i="10"/>
  <c r="D45" i="10"/>
  <c r="F59" i="1" s="1"/>
  <c r="D47" i="10"/>
  <c r="F87" i="1" s="1"/>
  <c r="D48" i="10"/>
  <c r="F6" i="1" s="1"/>
  <c r="D51" i="10"/>
  <c r="D56" i="10"/>
  <c r="D59" i="10"/>
  <c r="D61" i="10"/>
  <c r="D64" i="10"/>
  <c r="D71" i="10"/>
  <c r="D72" i="10"/>
  <c r="F18" i="1" s="1"/>
  <c r="D271" i="10"/>
  <c r="D75" i="10"/>
  <c r="F26" i="1" s="1"/>
  <c r="D164" i="10"/>
  <c r="D76" i="10"/>
  <c r="D77" i="10"/>
  <c r="D78" i="10"/>
  <c r="D80" i="10"/>
  <c r="D82" i="10"/>
  <c r="D84" i="10"/>
  <c r="D85" i="10"/>
  <c r="D90" i="10"/>
  <c r="D92" i="10"/>
  <c r="F31" i="1" s="1"/>
  <c r="D43" i="10"/>
  <c r="F28" i="1" s="1"/>
  <c r="D97" i="10"/>
  <c r="F24" i="1" s="1"/>
  <c r="D101" i="10"/>
  <c r="F41" i="1" s="1"/>
  <c r="D110" i="10"/>
  <c r="D112" i="10"/>
  <c r="D113" i="10"/>
  <c r="D114" i="10"/>
  <c r="D121" i="10"/>
  <c r="D128" i="10"/>
  <c r="D115" i="10"/>
  <c r="F11" i="3" s="1"/>
  <c r="D117" i="10"/>
  <c r="D119" i="10"/>
  <c r="D120" i="10"/>
  <c r="D123" i="10"/>
  <c r="D126" i="10"/>
  <c r="D127" i="10"/>
  <c r="D130" i="10"/>
  <c r="D134" i="10"/>
  <c r="F22" i="1" s="1"/>
  <c r="D137" i="10"/>
  <c r="D139" i="10"/>
  <c r="D140" i="10"/>
  <c r="F11" i="1" s="1"/>
  <c r="D141" i="10"/>
  <c r="F49" i="1" s="1"/>
  <c r="D143" i="10"/>
  <c r="F35" i="1" s="1"/>
  <c r="D144" i="10"/>
  <c r="D159" i="10"/>
  <c r="D154" i="10"/>
  <c r="D173" i="10"/>
  <c r="D176" i="10"/>
  <c r="D220" i="10"/>
  <c r="F91" i="3" s="1"/>
  <c r="D177" i="10"/>
  <c r="D184" i="10"/>
  <c r="D199" i="10"/>
  <c r="F89" i="1" s="1"/>
  <c r="D200" i="10"/>
  <c r="D205" i="10"/>
  <c r="F50" i="1" s="1"/>
  <c r="D207" i="10"/>
  <c r="D210" i="10"/>
  <c r="D224" i="10"/>
  <c r="D166" i="10"/>
  <c r="D167" i="10"/>
  <c r="D231" i="10"/>
  <c r="D232" i="10"/>
  <c r="D234" i="10"/>
  <c r="D236" i="10"/>
  <c r="D237" i="10"/>
  <c r="D240" i="10"/>
  <c r="D243" i="10"/>
  <c r="D246" i="10"/>
  <c r="D248" i="10"/>
  <c r="D253" i="10"/>
  <c r="F15" i="1" s="1"/>
  <c r="D259" i="10"/>
  <c r="D261" i="10"/>
  <c r="D263" i="10"/>
  <c r="D264" i="10"/>
  <c r="D265" i="10"/>
  <c r="D9" i="9"/>
  <c r="D12" i="9"/>
  <c r="F7" i="2" s="1"/>
  <c r="D13" i="9"/>
  <c r="D14" i="9"/>
  <c r="D15" i="9"/>
  <c r="D16" i="9"/>
  <c r="D17" i="9"/>
  <c r="D21" i="9"/>
  <c r="F23" i="2" s="1"/>
  <c r="D29" i="9"/>
  <c r="D30" i="9"/>
  <c r="D38" i="9"/>
  <c r="D42" i="9"/>
  <c r="D43" i="9"/>
  <c r="D47" i="9"/>
  <c r="D48" i="9"/>
  <c r="D56" i="9"/>
  <c r="F25" i="2" s="1"/>
  <c r="D40" i="9"/>
  <c r="D46" i="9"/>
  <c r="D71" i="9"/>
  <c r="D67" i="9"/>
  <c r="F18" i="2" s="1"/>
  <c r="D68" i="9"/>
  <c r="D69" i="9"/>
  <c r="D73" i="9"/>
  <c r="F12" i="2" s="1"/>
  <c r="D74" i="9"/>
  <c r="D75" i="9"/>
  <c r="D79" i="9"/>
  <c r="F6" i="2" s="1"/>
  <c r="D80" i="9"/>
  <c r="D81" i="9"/>
  <c r="D87" i="9"/>
  <c r="D89" i="9"/>
  <c r="D28" i="9"/>
  <c r="D84" i="9"/>
  <c r="F10" i="2" s="1"/>
  <c r="G6" i="1"/>
  <c r="H6" i="1"/>
  <c r="G86" i="1"/>
  <c r="H86" i="1"/>
  <c r="G12" i="1"/>
  <c r="H12" i="1"/>
  <c r="F8" i="1"/>
  <c r="G8" i="1"/>
  <c r="H8" i="1"/>
  <c r="G31" i="1"/>
  <c r="H31" i="1"/>
  <c r="G34" i="1"/>
  <c r="H34" i="1"/>
  <c r="G71" i="1"/>
  <c r="H71" i="1"/>
  <c r="G11" i="1"/>
  <c r="H11" i="1"/>
  <c r="G7" i="1"/>
  <c r="H7" i="1"/>
  <c r="H85" i="1"/>
  <c r="G85" i="1"/>
  <c r="G25" i="2"/>
  <c r="H25" i="2"/>
  <c r="G6" i="2"/>
  <c r="H6" i="2"/>
  <c r="G24" i="2"/>
  <c r="H24" i="2"/>
  <c r="G5" i="2"/>
  <c r="H5" i="2"/>
  <c r="G13" i="2"/>
  <c r="H13" i="2"/>
  <c r="G7" i="3"/>
  <c r="H7" i="3"/>
  <c r="G16" i="3"/>
  <c r="H16" i="3"/>
  <c r="G9" i="3"/>
  <c r="H9" i="3"/>
  <c r="G31" i="4"/>
  <c r="H31" i="4"/>
  <c r="G32" i="4"/>
  <c r="H32" i="4"/>
  <c r="G7" i="4"/>
  <c r="H7" i="4"/>
  <c r="G12" i="4"/>
  <c r="H12" i="4"/>
  <c r="G62" i="5"/>
  <c r="H62" i="5"/>
  <c r="G6" i="5"/>
  <c r="H6" i="5"/>
  <c r="F75" i="3" l="1"/>
  <c r="F65" i="1"/>
  <c r="F14" i="3"/>
  <c r="F43" i="1"/>
  <c r="F12" i="1"/>
  <c r="F54" i="1"/>
  <c r="F33" i="1"/>
  <c r="F39" i="1"/>
  <c r="F38" i="3"/>
  <c r="F28" i="3"/>
  <c r="F37" i="1"/>
  <c r="F9" i="3"/>
  <c r="F14" i="1"/>
  <c r="F33" i="4"/>
  <c r="F26" i="2"/>
  <c r="F22" i="4"/>
  <c r="F15" i="2"/>
  <c r="F15" i="6"/>
  <c r="F6" i="4"/>
  <c r="F88" i="1"/>
  <c r="F12" i="3"/>
  <c r="F51" i="1"/>
  <c r="F13" i="2"/>
  <c r="F7" i="1"/>
  <c r="F10" i="3"/>
  <c r="F71" i="1"/>
  <c r="F6" i="3"/>
  <c r="F8" i="2"/>
  <c r="F12" i="4"/>
  <c r="F14" i="2"/>
  <c r="F7" i="4"/>
  <c r="F62" i="5"/>
  <c r="F7" i="3"/>
  <c r="F34" i="1"/>
  <c r="F85" i="1"/>
  <c r="F20" i="1"/>
  <c r="F17" i="1"/>
  <c r="F19" i="3"/>
  <c r="F6" i="5"/>
  <c r="F30" i="3"/>
  <c r="F27" i="1"/>
  <c r="F15" i="3"/>
  <c r="F25" i="1"/>
  <c r="F29" i="3"/>
  <c r="F16" i="3"/>
  <c r="F5" i="2"/>
  <c r="F32" i="4"/>
  <c r="F31" i="4"/>
  <c r="F24" i="2"/>
  <c r="D6" i="1"/>
  <c r="E6" i="1"/>
  <c r="D86" i="1"/>
  <c r="E86" i="1"/>
  <c r="D12" i="1"/>
  <c r="E12" i="1"/>
  <c r="D8" i="1"/>
  <c r="E8" i="1"/>
  <c r="D31" i="1"/>
  <c r="E31" i="1"/>
  <c r="D34" i="1"/>
  <c r="E34" i="1"/>
  <c r="D71" i="1"/>
  <c r="E71" i="1"/>
  <c r="D11" i="1"/>
  <c r="E11" i="1"/>
  <c r="D7" i="1"/>
  <c r="E7" i="1"/>
  <c r="E85" i="1"/>
  <c r="D85" i="1"/>
  <c r="D7" i="3"/>
  <c r="E7" i="3"/>
  <c r="D16" i="3"/>
  <c r="E16" i="3"/>
  <c r="D9" i="3"/>
  <c r="E9" i="3"/>
  <c r="D62" i="5"/>
  <c r="E62" i="5"/>
  <c r="D6" i="5"/>
  <c r="E6" i="5"/>
  <c r="D31" i="4"/>
  <c r="E31" i="4"/>
  <c r="D32" i="4"/>
  <c r="E32" i="4"/>
  <c r="D7" i="4"/>
  <c r="E7" i="4"/>
  <c r="D12" i="4"/>
  <c r="E12" i="4"/>
  <c r="D25" i="2"/>
  <c r="E25" i="2"/>
  <c r="D6" i="2"/>
  <c r="E6" i="2"/>
  <c r="D24" i="2"/>
  <c r="E24" i="2"/>
  <c r="D5" i="2"/>
  <c r="E5" i="2"/>
  <c r="D13" i="2"/>
  <c r="E13" i="2"/>
  <c r="P9" i="3" l="1"/>
  <c r="P16" i="3"/>
  <c r="P12" i="4"/>
  <c r="P32" i="4"/>
  <c r="P7" i="4"/>
  <c r="P31" i="4"/>
  <c r="P31" i="1"/>
  <c r="P34" i="1"/>
  <c r="P25" i="2"/>
  <c r="P6" i="2"/>
  <c r="P24" i="2"/>
  <c r="P5" i="2"/>
  <c r="P12" i="1" l="1"/>
  <c r="P71" i="1" l="1"/>
  <c r="P11" i="1" l="1"/>
  <c r="P13" i="2" l="1"/>
  <c r="P86" i="1" l="1"/>
  <c r="P6" i="5" l="1"/>
  <c r="P62" i="5"/>
  <c r="P85" i="1"/>
  <c r="P7" i="1"/>
  <c r="P6" i="1"/>
</calcChain>
</file>

<file path=xl/sharedStrings.xml><?xml version="1.0" encoding="utf-8"?>
<sst xmlns="http://schemas.openxmlformats.org/spreadsheetml/2006/main" count="3921" uniqueCount="688">
  <si>
    <t>Pořadí</t>
  </si>
  <si>
    <t>Jméno</t>
  </si>
  <si>
    <t>Oddíl</t>
  </si>
  <si>
    <t>1.</t>
  </si>
  <si>
    <t>2.</t>
  </si>
  <si>
    <t>Ústí nad Orlicí TTC</t>
  </si>
  <si>
    <t>Chrudim Sokol</t>
  </si>
  <si>
    <t>Lanškroun TJ</t>
  </si>
  <si>
    <t>Stěžery Sokol</t>
  </si>
  <si>
    <t>Josefov Sokol</t>
  </si>
  <si>
    <t>Pardubice Tesla</t>
  </si>
  <si>
    <t>Dobré SK</t>
  </si>
  <si>
    <t>Trutnov Loko</t>
  </si>
  <si>
    <t>8.</t>
  </si>
  <si>
    <t>7.</t>
  </si>
  <si>
    <t>Minus</t>
  </si>
  <si>
    <t>Celkem</t>
  </si>
  <si>
    <t>Hostinné Tatran</t>
  </si>
  <si>
    <t>10.</t>
  </si>
  <si>
    <t>15.</t>
  </si>
  <si>
    <t>14.</t>
  </si>
  <si>
    <t>Sivák Jakub</t>
  </si>
  <si>
    <t>11.</t>
  </si>
  <si>
    <t>9.</t>
  </si>
  <si>
    <t>Sazimová Adéla</t>
  </si>
  <si>
    <t>Vlach Tomáš</t>
  </si>
  <si>
    <t>Zoubková Adéla</t>
  </si>
  <si>
    <t>Volhejn Dan</t>
  </si>
  <si>
    <t>Šanc Tomáš</t>
  </si>
  <si>
    <t>Chrast</t>
  </si>
  <si>
    <t>Joneš Patrik</t>
  </si>
  <si>
    <t>Choceň</t>
  </si>
  <si>
    <t>Tonarová Tereza</t>
  </si>
  <si>
    <t>Kuchařová Elena</t>
  </si>
  <si>
    <t>Kycelt Lukáš</t>
  </si>
  <si>
    <t>Najmanová Markéta</t>
  </si>
  <si>
    <t>Truněčková Anežka</t>
  </si>
  <si>
    <t>Matuška Petr</t>
  </si>
  <si>
    <t>Krejčová Kateřina</t>
  </si>
  <si>
    <t>Čápová Ella</t>
  </si>
  <si>
    <t>TJ Sokol PP H. Králové 2</t>
  </si>
  <si>
    <t>Řehounek Kristián</t>
  </si>
  <si>
    <t>Wagner Mark Robin</t>
  </si>
  <si>
    <t>Hübner Lukáš</t>
  </si>
  <si>
    <t>Šichanová Vendula</t>
  </si>
  <si>
    <t>Petr Lukáš</t>
  </si>
  <si>
    <t>Pohl Pavel</t>
  </si>
  <si>
    <t>Balcar Vojtěch</t>
  </si>
  <si>
    <t>18.</t>
  </si>
  <si>
    <t>Ciborová Natálie</t>
  </si>
  <si>
    <t>19.</t>
  </si>
  <si>
    <t>Zoubek Šimon</t>
  </si>
  <si>
    <t>Skákal Dominik</t>
  </si>
  <si>
    <t>Skákal Daniel</t>
  </si>
  <si>
    <t>20.</t>
  </si>
  <si>
    <t>Zavacký Vojtěch</t>
  </si>
  <si>
    <t>Dus Dalibor</t>
  </si>
  <si>
    <t>Vejroch Jiří</t>
  </si>
  <si>
    <t>Štantejský Ondřej</t>
  </si>
  <si>
    <t>Čermáková Eliška</t>
  </si>
  <si>
    <t>Novák Daniel</t>
  </si>
  <si>
    <t>Šedová Natálie</t>
  </si>
  <si>
    <t>Kovaříčková Tereza</t>
  </si>
  <si>
    <t>Škalda Jan</t>
  </si>
  <si>
    <t>Jaroměř Jiskra</t>
  </si>
  <si>
    <t>Tomášková Jana</t>
  </si>
  <si>
    <t>Rulík Jiří</t>
  </si>
  <si>
    <t>Gorol Adam</t>
  </si>
  <si>
    <t>Landa Matěj</t>
  </si>
  <si>
    <t>Kolář Marek</t>
  </si>
  <si>
    <t>Mejtský David</t>
  </si>
  <si>
    <t>Hladký Radovan</t>
  </si>
  <si>
    <t>Kovaříček Matěj</t>
  </si>
  <si>
    <t>Jirout Vojtěch</t>
  </si>
  <si>
    <t>Suchánek Filip</t>
  </si>
  <si>
    <t>Vícha Jan</t>
  </si>
  <si>
    <t>5.</t>
  </si>
  <si>
    <t>6.</t>
  </si>
  <si>
    <t>3.</t>
  </si>
  <si>
    <t>4.</t>
  </si>
  <si>
    <t>23.</t>
  </si>
  <si>
    <t>Matuška Tomáš</t>
  </si>
  <si>
    <t>Záhornice KPST</t>
  </si>
  <si>
    <t>předchozí</t>
  </si>
  <si>
    <t>Krčmář Tomáš</t>
  </si>
  <si>
    <t>Bártová Adéla</t>
  </si>
  <si>
    <t>Novotná Veronika</t>
  </si>
  <si>
    <t>Novotný Jan</t>
  </si>
  <si>
    <t>Cerman Jakub</t>
  </si>
  <si>
    <t>Gazárek Radim</t>
  </si>
  <si>
    <t>Vyskočilová Ester</t>
  </si>
  <si>
    <t>Dušek Jakub</t>
  </si>
  <si>
    <t>Kmínková Sára</t>
  </si>
  <si>
    <t>Záleský Martin</t>
  </si>
  <si>
    <t>Dušek Rostislav</t>
  </si>
  <si>
    <t xml:space="preserve">Jedličková Ema </t>
  </si>
  <si>
    <t>Michek Tomáš</t>
  </si>
  <si>
    <t>Novotný Lukáš</t>
  </si>
  <si>
    <t>25.</t>
  </si>
  <si>
    <t>Řetová</t>
  </si>
  <si>
    <t>Sychrová Hana</t>
  </si>
  <si>
    <t>Rubek Jakub</t>
  </si>
  <si>
    <t>Dvůr Králové n/L</t>
  </si>
  <si>
    <t>Borecká Karolína</t>
  </si>
  <si>
    <t>Malík Ondřej</t>
  </si>
  <si>
    <t>Bartošek Matyáš</t>
  </si>
  <si>
    <t>Fidler Jakub</t>
  </si>
  <si>
    <t>Jedličková Hana</t>
  </si>
  <si>
    <t>Vladovič Tomáš</t>
  </si>
  <si>
    <t>Jirka Tomáš</t>
  </si>
  <si>
    <t>Krista Pavel</t>
  </si>
  <si>
    <t>Chomutice</t>
  </si>
  <si>
    <t>STARŠÍ ŽÁCI</t>
  </si>
  <si>
    <t>STARŠÍ ŽÁKYNĚ</t>
  </si>
  <si>
    <t>MLADŠÍ ŽÁCI</t>
  </si>
  <si>
    <t>MLADŠÍ ŽÁKYNĚ</t>
  </si>
  <si>
    <t>NEJMLADŠÍ ŽÁCI</t>
  </si>
  <si>
    <t>NEJMLADŠÍ ŽÁKYNĚ</t>
  </si>
  <si>
    <t>Vamberk Baník</t>
  </si>
  <si>
    <t>Loudová Eliška</t>
  </si>
  <si>
    <t>Kubíček Tomáš</t>
  </si>
  <si>
    <t>Holanec Jakub</t>
  </si>
  <si>
    <t>Hendrych Lukáš</t>
  </si>
  <si>
    <t>Holice Jiskra</t>
  </si>
  <si>
    <t>Mokrejš Jakub</t>
  </si>
  <si>
    <t>Jirka Denis</t>
  </si>
  <si>
    <t>Kovářová Lucie</t>
  </si>
  <si>
    <t>Píčová Karolína</t>
  </si>
  <si>
    <t>Mošková Dorota</t>
  </si>
  <si>
    <t>Kovářová Pavla</t>
  </si>
  <si>
    <t>Nápravník Ondřej</t>
  </si>
  <si>
    <t>Čermák Filip</t>
  </si>
  <si>
    <t>Hadinec David</t>
  </si>
  <si>
    <t>Plocek Michal</t>
  </si>
  <si>
    <t>Karták Kryštof</t>
  </si>
  <si>
    <t>Jičín</t>
  </si>
  <si>
    <t>Liebich František</t>
  </si>
  <si>
    <t>Orlice</t>
  </si>
  <si>
    <t>Vít Matyáš</t>
  </si>
  <si>
    <t>Koblic Martin</t>
  </si>
  <si>
    <t>Kuba Vojtěch</t>
  </si>
  <si>
    <t>Urbánek Tomáš</t>
  </si>
  <si>
    <t>Šembera Dalibor</t>
  </si>
  <si>
    <t>24.</t>
  </si>
  <si>
    <t>Závoďančík Martin</t>
  </si>
  <si>
    <t>Česká Skalice</t>
  </si>
  <si>
    <t>Šejvl Jindřich</t>
  </si>
  <si>
    <t>Novák Hynek</t>
  </si>
  <si>
    <t>Pavlíček Martin</t>
  </si>
  <si>
    <t>Vávra Martin</t>
  </si>
  <si>
    <t>Broumov</t>
  </si>
  <si>
    <t>Donát Antonín</t>
  </si>
  <si>
    <t>Skřivan Tobiáš</t>
  </si>
  <si>
    <t>Macháček Denis</t>
  </si>
  <si>
    <t>Palán Jan</t>
  </si>
  <si>
    <t>Brožka Jiří</t>
  </si>
  <si>
    <t>Andrlová Jana</t>
  </si>
  <si>
    <t>Nová Paka</t>
  </si>
  <si>
    <t>Celjak Jan</t>
  </si>
  <si>
    <t>Mackowiaková Markéta</t>
  </si>
  <si>
    <t>Kobera Michal</t>
  </si>
  <si>
    <t>Svátek Filip</t>
  </si>
  <si>
    <t>Jíra Matyáš</t>
  </si>
  <si>
    <t>Janoušek Lukáš</t>
  </si>
  <si>
    <t>Buchal Oto</t>
  </si>
  <si>
    <t xml:space="preserve">Palusková Kristýna </t>
  </si>
  <si>
    <t>Svátek Martin</t>
  </si>
  <si>
    <t>Ferbasová Dorothea</t>
  </si>
  <si>
    <t>Šmika Hugo</t>
  </si>
  <si>
    <t>Pavelka Martin</t>
  </si>
  <si>
    <t>Mrkosová Kateřina</t>
  </si>
  <si>
    <t>Závodní Daniel</t>
  </si>
  <si>
    <t>Kopecký Pavel</t>
  </si>
  <si>
    <t>Mervart David</t>
  </si>
  <si>
    <t>Dlabal Josef</t>
  </si>
  <si>
    <t>Rufr Martin</t>
  </si>
  <si>
    <t>Vaníček Matěj</t>
  </si>
  <si>
    <t>Kraj</t>
  </si>
  <si>
    <t>ID</t>
  </si>
  <si>
    <t>ročník</t>
  </si>
  <si>
    <t>oddíl</t>
  </si>
  <si>
    <t>kraj</t>
  </si>
  <si>
    <t>PA</t>
  </si>
  <si>
    <t>HK</t>
  </si>
  <si>
    <t>Heřmanův Městec</t>
  </si>
  <si>
    <t>Řezníček Adam</t>
  </si>
  <si>
    <t>Týniště nad Orlicí</t>
  </si>
  <si>
    <t>Chlumec nad Cidlinou</t>
  </si>
  <si>
    <t>Kostelec nad Orlicí</t>
  </si>
  <si>
    <t>Ročník</t>
  </si>
  <si>
    <t>kategorie</t>
  </si>
  <si>
    <t>Kategorie</t>
  </si>
  <si>
    <t>TJ Jiskra Nový Bydžov</t>
  </si>
  <si>
    <t>U11</t>
  </si>
  <si>
    <t>U13</t>
  </si>
  <si>
    <t>U15</t>
  </si>
  <si>
    <t>U17 + U19</t>
  </si>
  <si>
    <t>DOROSTENCI + JUNIOŘI</t>
  </si>
  <si>
    <t>DOROSTENKY + JUNIORKY</t>
  </si>
  <si>
    <t>Lokomotiva Meziměstí</t>
  </si>
  <si>
    <t>Pytlíková Aneta</t>
  </si>
  <si>
    <t>Borová</t>
  </si>
  <si>
    <t>Jirout Lukáš</t>
  </si>
  <si>
    <t>Žežule Daniel</t>
  </si>
  <si>
    <t>13.</t>
  </si>
  <si>
    <t>16.</t>
  </si>
  <si>
    <t>17.</t>
  </si>
  <si>
    <t>Kulda David</t>
  </si>
  <si>
    <t>Dombai Filip</t>
  </si>
  <si>
    <t>Louda Vítězslav</t>
  </si>
  <si>
    <t>Potočný Patrik</t>
  </si>
  <si>
    <t>12.</t>
  </si>
  <si>
    <t>21.</t>
  </si>
  <si>
    <t>Marek Lukáš</t>
  </si>
  <si>
    <t>Přiklopil Aleš</t>
  </si>
  <si>
    <t>Chaloupek Jakub</t>
  </si>
  <si>
    <t>Průša Marek</t>
  </si>
  <si>
    <t>Dostál Martin</t>
  </si>
  <si>
    <t>Malý Lukáš</t>
  </si>
  <si>
    <t>Šitina Jan</t>
  </si>
  <si>
    <t>Puš Jan</t>
  </si>
  <si>
    <t>Vejrochová Kristýna</t>
  </si>
  <si>
    <t>Holečková Jana</t>
  </si>
  <si>
    <t>Hes František</t>
  </si>
  <si>
    <t>Zahálka Marek</t>
  </si>
  <si>
    <t>Mackowiak Matyáš</t>
  </si>
  <si>
    <t>Holeček Karel</t>
  </si>
  <si>
    <t>Melša Jan</t>
  </si>
  <si>
    <t>Daněk Vojtěch</t>
  </si>
  <si>
    <t>Hejduk Antonín</t>
  </si>
  <si>
    <t>Ducháč Jan</t>
  </si>
  <si>
    <t>Řehák Štěpán</t>
  </si>
  <si>
    <t>Jelínek Alexandr</t>
  </si>
  <si>
    <t>Rýgl Lukáš</t>
  </si>
  <si>
    <t>Svilias Dimitris Oliver</t>
  </si>
  <si>
    <t>Vašáková Karolína</t>
  </si>
  <si>
    <t>Vašáková Michaela</t>
  </si>
  <si>
    <t>Bombač Martin</t>
  </si>
  <si>
    <t>Zapletal Jan</t>
  </si>
  <si>
    <t>Kuchař Jiří</t>
  </si>
  <si>
    <t>Bureš Viktor</t>
  </si>
  <si>
    <t>Dostál Jan</t>
  </si>
  <si>
    <t>Sýkora Vojtěch</t>
  </si>
  <si>
    <t>Šrámek Matěj</t>
  </si>
  <si>
    <t>28.</t>
  </si>
  <si>
    <t>29.</t>
  </si>
  <si>
    <t>30.</t>
  </si>
  <si>
    <t>Hrubá Evelin</t>
  </si>
  <si>
    <t>Štantejský Martin</t>
  </si>
  <si>
    <t>Kalvach Vojtěch</t>
  </si>
  <si>
    <t>Bartoš Dominik</t>
  </si>
  <si>
    <t>22.</t>
  </si>
  <si>
    <t>Ondráček Jonáš</t>
  </si>
  <si>
    <t>Butoves</t>
  </si>
  <si>
    <t>Hlawatschke Alfréd</t>
  </si>
  <si>
    <t>Dušek Filip</t>
  </si>
  <si>
    <t>Čipera Antonín</t>
  </si>
  <si>
    <t>Resler Tomáš</t>
  </si>
  <si>
    <t>Čopian Vilém</t>
  </si>
  <si>
    <t>Horák Antonín</t>
  </si>
  <si>
    <t>Honzů Viktor</t>
  </si>
  <si>
    <t>Celba Jan</t>
  </si>
  <si>
    <t>Zilvarová Veronika</t>
  </si>
  <si>
    <t>Jedlička Karel</t>
  </si>
  <si>
    <t>Valenta Ondřej</t>
  </si>
  <si>
    <t>Marek Filip</t>
  </si>
  <si>
    <t>Prudič Vít</t>
  </si>
  <si>
    <t>Vašek Štěpán</t>
  </si>
  <si>
    <t>Novotný Miroslav</t>
  </si>
  <si>
    <t>Havelka Adam</t>
  </si>
  <si>
    <t>Frýba Josef</t>
  </si>
  <si>
    <t>Kracík Martin</t>
  </si>
  <si>
    <t>Kracík Ladislav</t>
  </si>
  <si>
    <t>Řeháková Anna</t>
  </si>
  <si>
    <t>Šedová Barbora</t>
  </si>
  <si>
    <t>Moško Kryštof</t>
  </si>
  <si>
    <t>Fidler Jan</t>
  </si>
  <si>
    <t>Martinec Tomáš</t>
  </si>
  <si>
    <t>Michl Šimon</t>
  </si>
  <si>
    <t>Lhoty u Potštejna</t>
  </si>
  <si>
    <t>Montas Hradec Králové</t>
  </si>
  <si>
    <t>člen</t>
  </si>
  <si>
    <t>Drahošová Vendula</t>
  </si>
  <si>
    <t>Vyskočilová Stela</t>
  </si>
  <si>
    <t>Farský Alexander</t>
  </si>
  <si>
    <t>Hercík Matěj</t>
  </si>
  <si>
    <t>Fiala Jakub</t>
  </si>
  <si>
    <t>Sedlák Pavel</t>
  </si>
  <si>
    <t>Sedlák Petr</t>
  </si>
  <si>
    <t>Macháček Benjamin</t>
  </si>
  <si>
    <t>Koubek Šimon</t>
  </si>
  <si>
    <t>Petruň Dominik</t>
  </si>
  <si>
    <t>Šimek Tomáš</t>
  </si>
  <si>
    <t>Stojan Lukáš</t>
  </si>
  <si>
    <t>Obrdlíková Soňa</t>
  </si>
  <si>
    <t>Macurová Adéla</t>
  </si>
  <si>
    <t>Macurová Alice</t>
  </si>
  <si>
    <t>Hájek Jakub</t>
  </si>
  <si>
    <t>Kaiser Marek</t>
  </si>
  <si>
    <t>Komárek Ondřej</t>
  </si>
  <si>
    <t>Krátký Robin</t>
  </si>
  <si>
    <t>Suchý Daniel</t>
  </si>
  <si>
    <t>Vilímek Vojta</t>
  </si>
  <si>
    <t>Mokříž Filip</t>
  </si>
  <si>
    <t>Krejčí Matěj</t>
  </si>
  <si>
    <t>Samková Veronika</t>
  </si>
  <si>
    <t>Kodenko Blanco Samuel</t>
  </si>
  <si>
    <t>Jiroušek Jakub</t>
  </si>
  <si>
    <t>Novotná Markéta</t>
  </si>
  <si>
    <t>Loder František</t>
  </si>
  <si>
    <t>Šafaříková Adéla</t>
  </si>
  <si>
    <t>Kalčíková Kateřina</t>
  </si>
  <si>
    <t>26.</t>
  </si>
  <si>
    <t>27.</t>
  </si>
  <si>
    <t>Píša Ondřej</t>
  </si>
  <si>
    <t>Dostálová Julie</t>
  </si>
  <si>
    <t>Šmiková Matylda</t>
  </si>
  <si>
    <t>Zilvarová Zorka</t>
  </si>
  <si>
    <t>Lepin Richard</t>
  </si>
  <si>
    <t>Žamberk</t>
  </si>
  <si>
    <t>Teplý Šimon</t>
  </si>
  <si>
    <t>13.-14.</t>
  </si>
  <si>
    <t>Kosina Ondřej</t>
  </si>
  <si>
    <t>Lázně Bělohrad</t>
  </si>
  <si>
    <t>Ožďan Josef</t>
  </si>
  <si>
    <t>33.</t>
  </si>
  <si>
    <t>34.</t>
  </si>
  <si>
    <t>17.-19.</t>
  </si>
  <si>
    <t>35.</t>
  </si>
  <si>
    <t>Maštalíř Hynek</t>
  </si>
  <si>
    <t>Stibůrek Filip</t>
  </si>
  <si>
    <t>Datinská Eliška</t>
  </si>
  <si>
    <t>Novák Aleš</t>
  </si>
  <si>
    <t>29.-30.</t>
  </si>
  <si>
    <t>Vlášek Tobiáš</t>
  </si>
  <si>
    <t>Skalický Jakub</t>
  </si>
  <si>
    <t>Čopian Vojtěch</t>
  </si>
  <si>
    <t>Klátová Agáta</t>
  </si>
  <si>
    <t>Kosina Vojtěch</t>
  </si>
  <si>
    <t>Kratochvíl Filip</t>
  </si>
  <si>
    <t>Rejman Marek</t>
  </si>
  <si>
    <t>Michl Matěj</t>
  </si>
  <si>
    <t>Mňuk Martin</t>
  </si>
  <si>
    <t>Bartoš Jakub</t>
  </si>
  <si>
    <t>Hlawatschke Mína</t>
  </si>
  <si>
    <t>Rybová Nela</t>
  </si>
  <si>
    <t>Marková Veronika</t>
  </si>
  <si>
    <t>Marková Lenka</t>
  </si>
  <si>
    <t>Bártová Bára</t>
  </si>
  <si>
    <t>Karešová Alexandra</t>
  </si>
  <si>
    <t>Mach Michal</t>
  </si>
  <si>
    <t>Thér Richard</t>
  </si>
  <si>
    <t>Boháč Adam</t>
  </si>
  <si>
    <t>Gonda Libor</t>
  </si>
  <si>
    <t>Soukup Vojtěch</t>
  </si>
  <si>
    <t>17.-18.</t>
  </si>
  <si>
    <t>Vlášek Adam</t>
  </si>
  <si>
    <t>Sysr Vojtěch</t>
  </si>
  <si>
    <t>Držka Denis</t>
  </si>
  <si>
    <t>Doleček Bruno</t>
  </si>
  <si>
    <t>8.-9.</t>
  </si>
  <si>
    <t>4.-5.</t>
  </si>
  <si>
    <t>7.-8.</t>
  </si>
  <si>
    <t>36.-37.</t>
  </si>
  <si>
    <t>Tran Duc Minh</t>
  </si>
  <si>
    <t>Fähnrich Karel</t>
  </si>
  <si>
    <t>Sudslava</t>
  </si>
  <si>
    <t>Novotný Matouš</t>
  </si>
  <si>
    <t>36.</t>
  </si>
  <si>
    <t>Voděrady</t>
  </si>
  <si>
    <t>Polička</t>
  </si>
  <si>
    <t>Gill Vanesa</t>
  </si>
  <si>
    <t>Jetenský Jan</t>
  </si>
  <si>
    <t>Drotár Matěj</t>
  </si>
  <si>
    <t>Herzán Marek</t>
  </si>
  <si>
    <t>Kopecký Vojtěch</t>
  </si>
  <si>
    <t>Mikan Alexander</t>
  </si>
  <si>
    <t>Jiroušek Jan</t>
  </si>
  <si>
    <t>Jurenka Jaroslav</t>
  </si>
  <si>
    <t>Sklenář Ondřej</t>
  </si>
  <si>
    <t>Rumpli Šimon</t>
  </si>
  <si>
    <t>Potůček Josef</t>
  </si>
  <si>
    <t>Pecka Matyáš</t>
  </si>
  <si>
    <t>Karásek Petr</t>
  </si>
  <si>
    <t>31.</t>
  </si>
  <si>
    <t>Cejnarová Tereza</t>
  </si>
  <si>
    <t>Holečková Kateřina</t>
  </si>
  <si>
    <t>Baláš Martin</t>
  </si>
  <si>
    <t>Serbousek Jakub</t>
  </si>
  <si>
    <t>České Meziříčí</t>
  </si>
  <si>
    <t>Kuzba Štěpán</t>
  </si>
  <si>
    <t>Klapal Matěj</t>
  </si>
  <si>
    <t>Beran Josef</t>
  </si>
  <si>
    <t>Muličák Filip</t>
  </si>
  <si>
    <t>Fuksa Lukáš</t>
  </si>
  <si>
    <t>Netík Eliáš</t>
  </si>
  <si>
    <t>Suk David</t>
  </si>
  <si>
    <t>Čáp Filip</t>
  </si>
  <si>
    <t>Vraštilová Karolína</t>
  </si>
  <si>
    <t>Doležalová Karla</t>
  </si>
  <si>
    <t>Plíšková Ráchel</t>
  </si>
  <si>
    <t>Kučerová Adéla</t>
  </si>
  <si>
    <t>Pardus Jan</t>
  </si>
  <si>
    <t>Kupka Ondřej</t>
  </si>
  <si>
    <t>Svoboda Ondřej</t>
  </si>
  <si>
    <t>Doležal Jan</t>
  </si>
  <si>
    <t>Slavík Pavel</t>
  </si>
  <si>
    <t>Thér Martin</t>
  </si>
  <si>
    <t>Obrdlíková Simona</t>
  </si>
  <si>
    <t>16.-17.</t>
  </si>
  <si>
    <t>Šmejc Jakub</t>
  </si>
  <si>
    <t>Klusoň Lukáš</t>
  </si>
  <si>
    <t>Kvapil Adam</t>
  </si>
  <si>
    <t>Lambert Daniel</t>
  </si>
  <si>
    <t>Schejbal Adam</t>
  </si>
  <si>
    <t>Svitavy</t>
  </si>
  <si>
    <t>Vyčítal Filip</t>
  </si>
  <si>
    <t>18.-19.</t>
  </si>
  <si>
    <t>39.</t>
  </si>
  <si>
    <t>Netušil Tomáš</t>
  </si>
  <si>
    <t>Beran Vojtěch</t>
  </si>
  <si>
    <t>Matyášová Jolana</t>
  </si>
  <si>
    <t>Datinská Anežka</t>
  </si>
  <si>
    <t>Suchá Anna</t>
  </si>
  <si>
    <t>Hrycíková Adéla</t>
  </si>
  <si>
    <t>Kaplan Jan</t>
  </si>
  <si>
    <t>Rokytnice v Orl. H.</t>
  </si>
  <si>
    <t>Gorol Michael</t>
  </si>
  <si>
    <t>Pavlíková Tea</t>
  </si>
  <si>
    <t>Novák Lukáš</t>
  </si>
  <si>
    <t>Plocek Ondřej</t>
  </si>
  <si>
    <t>37.</t>
  </si>
  <si>
    <t>38.</t>
  </si>
  <si>
    <t>40.</t>
  </si>
  <si>
    <t>Klíma Josef</t>
  </si>
  <si>
    <t>Neuman Tomáš</t>
  </si>
  <si>
    <t>Kössler Matěj</t>
  </si>
  <si>
    <t>Kössler Michal</t>
  </si>
  <si>
    <t>15.-16.</t>
  </si>
  <si>
    <t>32.</t>
  </si>
  <si>
    <t>42.</t>
  </si>
  <si>
    <t>43.</t>
  </si>
  <si>
    <t>46.-48.</t>
  </si>
  <si>
    <t>Nosková Karolína</t>
  </si>
  <si>
    <t>Kaiserová Karolína</t>
  </si>
  <si>
    <t>Frisová Lucie</t>
  </si>
  <si>
    <t>Mádle Eduard</t>
  </si>
  <si>
    <t>Dušková Laura</t>
  </si>
  <si>
    <t>Hudeček Jakub</t>
  </si>
  <si>
    <t>Zoubele Nikolas</t>
  </si>
  <si>
    <t>Duczynski Patrik</t>
  </si>
  <si>
    <t>Duczynski Vojtěch</t>
  </si>
  <si>
    <t>Zítková Natálie</t>
  </si>
  <si>
    <t>20.-22.</t>
  </si>
  <si>
    <t>Diblík František</t>
  </si>
  <si>
    <t>Poslušný Patrik</t>
  </si>
  <si>
    <t>37.-38.</t>
  </si>
  <si>
    <t>43.-44.</t>
  </si>
  <si>
    <t>45.</t>
  </si>
  <si>
    <t>49.-50.</t>
  </si>
  <si>
    <t>Horáková Lucie</t>
  </si>
  <si>
    <t>Sýkora Marek</t>
  </si>
  <si>
    <t>Dajč Samuel</t>
  </si>
  <si>
    <t>Nováková Anna</t>
  </si>
  <si>
    <t>Vlášková Denisa</t>
  </si>
  <si>
    <t>Novák Jaromír</t>
  </si>
  <si>
    <t>Kodeš Marek</t>
  </si>
  <si>
    <t>19.-20.</t>
  </si>
  <si>
    <t>49.-51.</t>
  </si>
  <si>
    <t>52.</t>
  </si>
  <si>
    <t>47.</t>
  </si>
  <si>
    <t>Brázda Zdeněk</t>
  </si>
  <si>
    <t>Přichystal Matěj</t>
  </si>
  <si>
    <t>Špaček Petr</t>
  </si>
  <si>
    <t>Koubková Luciana</t>
  </si>
  <si>
    <t>6.-7.</t>
  </si>
  <si>
    <t>Kvapil Filip</t>
  </si>
  <si>
    <t>12.-13.</t>
  </si>
  <si>
    <t>23.-26.</t>
  </si>
  <si>
    <t>19.-22.</t>
  </si>
  <si>
    <t>23.-24.</t>
  </si>
  <si>
    <t>41.</t>
  </si>
  <si>
    <t>49.-52.</t>
  </si>
  <si>
    <t>53.-54.</t>
  </si>
  <si>
    <t>55.-60.</t>
  </si>
  <si>
    <t>61.-68.</t>
  </si>
  <si>
    <t>69.-79.</t>
  </si>
  <si>
    <t>Králová Elena</t>
  </si>
  <si>
    <t>Kondras Vendelín</t>
  </si>
  <si>
    <t>33.-34.</t>
  </si>
  <si>
    <t>39.-40.</t>
  </si>
  <si>
    <t>44.</t>
  </si>
  <si>
    <t>53.-55.</t>
  </si>
  <si>
    <t>24.-25.</t>
  </si>
  <si>
    <t>Filjač Jiří</t>
  </si>
  <si>
    <t>Matěna David</t>
  </si>
  <si>
    <t>Jukl Petr</t>
  </si>
  <si>
    <t>Vojnar Jáchym</t>
  </si>
  <si>
    <t>Šurin David</t>
  </si>
  <si>
    <t>35.-37.</t>
  </si>
  <si>
    <t>43.-48.</t>
  </si>
  <si>
    <t>51.-53.</t>
  </si>
  <si>
    <t>54.-63.</t>
  </si>
  <si>
    <t>64.-77.</t>
  </si>
  <si>
    <t>Nováková Nelly</t>
  </si>
  <si>
    <t>Holice KST</t>
  </si>
  <si>
    <t>20.-24.</t>
  </si>
  <si>
    <t>25.-33.</t>
  </si>
  <si>
    <t>Rambousek Matouš</t>
  </si>
  <si>
    <t>Hoffmann Adam</t>
  </si>
  <si>
    <t>27.-29.</t>
  </si>
  <si>
    <t>30.-34.</t>
  </si>
  <si>
    <t>Kusá Viktorie</t>
  </si>
  <si>
    <t>Hlavsová Anna</t>
  </si>
  <si>
    <t>21.-23.</t>
  </si>
  <si>
    <t>25.-27.</t>
  </si>
  <si>
    <t>Váša Tomáš</t>
  </si>
  <si>
    <t>Dušek Jonáš</t>
  </si>
  <si>
    <t>Kubica Štěpán</t>
  </si>
  <si>
    <t>48.</t>
  </si>
  <si>
    <t>56.-57.</t>
  </si>
  <si>
    <t>58.-65.</t>
  </si>
  <si>
    <t>66.-73.</t>
  </si>
  <si>
    <t>74.-93.</t>
  </si>
  <si>
    <t>Opicová Dora</t>
  </si>
  <si>
    <t>23.-29.</t>
  </si>
  <si>
    <t>Vysoké Mýto</t>
  </si>
  <si>
    <t>Nahořany</t>
  </si>
  <si>
    <t>pro sezónu VčBTM 2024-2025</t>
  </si>
  <si>
    <t>10.-11.</t>
  </si>
  <si>
    <t>12.-14.</t>
  </si>
  <si>
    <t>16.-18.</t>
  </si>
  <si>
    <t>14.-16.</t>
  </si>
  <si>
    <t>17.-21.</t>
  </si>
  <si>
    <t>15.-19.</t>
  </si>
  <si>
    <t>20.-26.</t>
  </si>
  <si>
    <t>9.-10.</t>
  </si>
  <si>
    <t>26.-28.</t>
  </si>
  <si>
    <t>31.-33.</t>
  </si>
  <si>
    <t>34.-38.</t>
  </si>
  <si>
    <t>39.-48.</t>
  </si>
  <si>
    <t>19.-24.</t>
  </si>
  <si>
    <t>25.-26.</t>
  </si>
  <si>
    <t>39.-41.</t>
  </si>
  <si>
    <t>42.-47.</t>
  </si>
  <si>
    <t>48.-65.</t>
  </si>
  <si>
    <t>U19</t>
  </si>
  <si>
    <t>U17</t>
  </si>
  <si>
    <t>redukované pořadí 24/25</t>
  </si>
  <si>
    <t>3.-4.</t>
  </si>
  <si>
    <t>14.-15.</t>
  </si>
  <si>
    <t>20.-21.</t>
  </si>
  <si>
    <t>41.-43.</t>
  </si>
  <si>
    <t>44.-46.</t>
  </si>
  <si>
    <t>47.-48.</t>
  </si>
  <si>
    <t>49.-54.</t>
  </si>
  <si>
    <t>55.-63.</t>
  </si>
  <si>
    <t>64.-73.</t>
  </si>
  <si>
    <t>Josefov</t>
  </si>
  <si>
    <t>Dobré</t>
  </si>
  <si>
    <t>Jaroměř</t>
  </si>
  <si>
    <t>Sokol HK</t>
  </si>
  <si>
    <t>průběžné pořadí</t>
  </si>
  <si>
    <t>Chrudim</t>
  </si>
  <si>
    <t>Ústí n/O</t>
  </si>
  <si>
    <t>Hostinné</t>
  </si>
  <si>
    <t>Litomyšl</t>
  </si>
  <si>
    <t>Holice</t>
  </si>
  <si>
    <t>Nekoř Sokol</t>
  </si>
  <si>
    <t>Koblížková Johana</t>
  </si>
  <si>
    <t>Koblížková Tereza</t>
  </si>
  <si>
    <t>Novotná Rozárie</t>
  </si>
  <si>
    <t>11.-12.</t>
  </si>
  <si>
    <t>21.-25.</t>
  </si>
  <si>
    <t>Špinar Vincent</t>
  </si>
  <si>
    <t>Malý Vítek</t>
  </si>
  <si>
    <t>Štorek Filip</t>
  </si>
  <si>
    <t>Tisová</t>
  </si>
  <si>
    <t>Dobias Michael</t>
  </si>
  <si>
    <t>Vtípil Adrian</t>
  </si>
  <si>
    <t>Švec Václav</t>
  </si>
  <si>
    <t>Miletín</t>
  </si>
  <si>
    <t>Slavík Marek</t>
  </si>
  <si>
    <t>Flegel Adam</t>
  </si>
  <si>
    <t>Chuprun Ivan</t>
  </si>
  <si>
    <t>Vysoké Mýto Orel</t>
  </si>
  <si>
    <t>Karásek Libor</t>
  </si>
  <si>
    <t>Tylš Vojtěch</t>
  </si>
  <si>
    <t>Zeithammel Jan</t>
  </si>
  <si>
    <t>Fron Marek</t>
  </si>
  <si>
    <t>Zunt Matyáš</t>
  </si>
  <si>
    <t>Staňková Barbora</t>
  </si>
  <si>
    <t>Petráčková Žofie</t>
  </si>
  <si>
    <t>Rejchrtová Elen</t>
  </si>
  <si>
    <t>Plíšková Eliška</t>
  </si>
  <si>
    <t>Jehličková Natálie</t>
  </si>
  <si>
    <t>15.-18.</t>
  </si>
  <si>
    <t>Luběna Ondra</t>
  </si>
  <si>
    <t>Ruda Matěj</t>
  </si>
  <si>
    <t>Tran Tien Dat</t>
  </si>
  <si>
    <t>Kopecký Mikuláš</t>
  </si>
  <si>
    <t>Galina Michal</t>
  </si>
  <si>
    <t>Vepřek Tadeáš</t>
  </si>
  <si>
    <t>Pavlovec Marek</t>
  </si>
  <si>
    <t>Poskonka Viktor</t>
  </si>
  <si>
    <t>Švasta Patrik</t>
  </si>
  <si>
    <t>Štrobl Elliáš</t>
  </si>
  <si>
    <t>Vítek Michael</t>
  </si>
  <si>
    <t>Novák Antonín</t>
  </si>
  <si>
    <t>2.-5.</t>
  </si>
  <si>
    <t>7.-10.</t>
  </si>
  <si>
    <t>11.-13.</t>
  </si>
  <si>
    <t>15.-17.</t>
  </si>
  <si>
    <t>22.-23.</t>
  </si>
  <si>
    <t>Závodná Laura</t>
  </si>
  <si>
    <t>Trutnov Lokomotiva</t>
  </si>
  <si>
    <t>Lánská Lucie</t>
  </si>
  <si>
    <t>19.-23.</t>
  </si>
  <si>
    <t>Ludvík Antonín</t>
  </si>
  <si>
    <t>Tomeš Patrik</t>
  </si>
  <si>
    <t>Krejčí Petr</t>
  </si>
  <si>
    <t>Fof Jan</t>
  </si>
  <si>
    <t>Nový Bydžov</t>
  </si>
  <si>
    <t>Holub Vojtěch</t>
  </si>
  <si>
    <t>4.-7.</t>
  </si>
  <si>
    <t>9.-11.</t>
  </si>
  <si>
    <t>15.-24.</t>
  </si>
  <si>
    <t>26.-27.</t>
  </si>
  <si>
    <t>28.-32.</t>
  </si>
  <si>
    <t>42.-45.</t>
  </si>
  <si>
    <t>46.-50.</t>
  </si>
  <si>
    <t>51.-60.</t>
  </si>
  <si>
    <t>Vladovičová Lucie</t>
  </si>
  <si>
    <t>Hofmanová Barbora</t>
  </si>
  <si>
    <t>Veselý Radek</t>
  </si>
  <si>
    <t>Malý Tadeáš</t>
  </si>
  <si>
    <t>23.-27.</t>
  </si>
  <si>
    <t>32.-33.</t>
  </si>
  <si>
    <t>20.-23.</t>
  </si>
  <si>
    <t>24.-30.</t>
  </si>
  <si>
    <t>Rambousek Václav</t>
  </si>
  <si>
    <t>Šípek Ondřej</t>
  </si>
  <si>
    <t>Nekoř</t>
  </si>
  <si>
    <t>Adamec Petr</t>
  </si>
  <si>
    <t>Koďousek Matěj</t>
  </si>
  <si>
    <t>Kalenda Josef</t>
  </si>
  <si>
    <t>5.-6.</t>
  </si>
  <si>
    <t>36.-39.</t>
  </si>
  <si>
    <t>40.-51.</t>
  </si>
  <si>
    <t>Wagner Mark</t>
  </si>
  <si>
    <t>4.-6.</t>
  </si>
  <si>
    <t>12.-15.</t>
  </si>
  <si>
    <t>31.-35.</t>
  </si>
  <si>
    <t>45.-46.</t>
  </si>
  <si>
    <t>49.</t>
  </si>
  <si>
    <t>50.-53.</t>
  </si>
  <si>
    <t>54.-61.</t>
  </si>
  <si>
    <t>62.-76.</t>
  </si>
  <si>
    <t>17.-20.</t>
  </si>
  <si>
    <t>Kopecký Maxmilián</t>
  </si>
  <si>
    <t>Veverka Jakub</t>
  </si>
  <si>
    <t>Růžička Richard</t>
  </si>
  <si>
    <t>16.-19.</t>
  </si>
  <si>
    <t>27.-28.</t>
  </si>
  <si>
    <t>29.-32.</t>
  </si>
  <si>
    <t>Havrdová Natálie</t>
  </si>
  <si>
    <t>21.-26.</t>
  </si>
  <si>
    <t>Zanespal Lukáš</t>
  </si>
  <si>
    <t>2.-3.</t>
  </si>
  <si>
    <t>6.-8.</t>
  </si>
  <si>
    <t>41.-44.</t>
  </si>
  <si>
    <t>53.-59.</t>
  </si>
  <si>
    <t>60.-68.</t>
  </si>
  <si>
    <t>18.-21.</t>
  </si>
  <si>
    <t>24.-31.</t>
  </si>
  <si>
    <t>Sobotka Tadeáš</t>
  </si>
  <si>
    <t>30.-31.</t>
  </si>
  <si>
    <t>45.-57.</t>
  </si>
  <si>
    <t>Slatiňany</t>
  </si>
  <si>
    <t>1.-3.</t>
  </si>
  <si>
    <t>7.-9.</t>
  </si>
  <si>
    <t>37.-40.</t>
  </si>
  <si>
    <t>46.-47.</t>
  </si>
  <si>
    <t>51.</t>
  </si>
  <si>
    <t>52.-53.</t>
  </si>
  <si>
    <t>54.-57.</t>
  </si>
  <si>
    <t>58.-68.</t>
  </si>
  <si>
    <t>69.-86.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</si>
</sst>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8"/>
      <name val="Calibri"/>
      <family val="2"/>
      <charset val="238"/>
    </font>
    <font>
      <sz val="12"/>
      <name val="Arial"/>
      <family val="2"/>
      <charset val="238"/>
    </font>
    <font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25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39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31" borderId="2" applyNumberFormat="0" applyAlignment="0" applyProtection="0"/>
    <xf numFmtId="0" fontId="7" fillId="31" borderId="2" applyNumberFormat="0" applyAlignment="0" applyProtection="0"/>
    <xf numFmtId="0" fontId="7" fillId="30" borderId="2" applyNumberFormat="0" applyAlignment="0" applyProtection="0"/>
    <xf numFmtId="0" fontId="7" fillId="30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14" fillId="34" borderId="6" applyNumberFormat="0" applyFont="0" applyAlignment="0" applyProtection="0"/>
    <xf numFmtId="0" fontId="3" fillId="35" borderId="6" applyNumberFormat="0" applyAlignment="0" applyProtection="0"/>
    <xf numFmtId="0" fontId="13" fillId="35" borderId="6" applyNumberFormat="0" applyAlignment="0" applyProtection="0"/>
    <xf numFmtId="0" fontId="14" fillId="34" borderId="6" applyNumberFormat="0" applyFont="0" applyAlignment="0" applyProtection="0"/>
    <xf numFmtId="0" fontId="3" fillId="34" borderId="6" applyNumberFormat="0" applyFon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3" borderId="8" applyNumberFormat="0" applyAlignment="0" applyProtection="0"/>
    <xf numFmtId="0" fontId="18" fillId="13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9" fillId="37" borderId="8" applyNumberFormat="0" applyAlignment="0" applyProtection="0"/>
    <xf numFmtId="0" fontId="19" fillId="37" borderId="8" applyNumberFormat="0" applyAlignment="0" applyProtection="0"/>
    <xf numFmtId="0" fontId="19" fillId="36" borderId="8" applyNumberFormat="0" applyAlignment="0" applyProtection="0"/>
    <xf numFmtId="0" fontId="19" fillId="36" borderId="8" applyNumberFormat="0" applyAlignment="0" applyProtection="0"/>
    <xf numFmtId="0" fontId="20" fillId="37" borderId="9" applyNumberFormat="0" applyAlignment="0" applyProtection="0"/>
    <xf numFmtId="0" fontId="20" fillId="37" borderId="9" applyNumberFormat="0" applyAlignment="0" applyProtection="0"/>
    <xf numFmtId="0" fontId="20" fillId="36" borderId="9" applyNumberFormat="0" applyAlignment="0" applyProtection="0"/>
    <xf numFmtId="0" fontId="20" fillId="36" borderId="9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</cellStyleXfs>
  <cellXfs count="150">
    <xf numFmtId="0" fontId="0" fillId="0" borderId="0" xfId="0"/>
    <xf numFmtId="0" fontId="31" fillId="0" borderId="0" xfId="0" applyFont="1" applyBorder="1"/>
    <xf numFmtId="0" fontId="0" fillId="0" borderId="0" xfId="0" applyProtection="1"/>
    <xf numFmtId="0" fontId="24" fillId="50" borderId="19" xfId="0" applyFont="1" applyFill="1" applyBorder="1" applyAlignment="1" applyProtection="1">
      <alignment horizontal="center" vertical="center"/>
    </xf>
    <xf numFmtId="0" fontId="0" fillId="50" borderId="20" xfId="0" applyFill="1" applyBorder="1" applyAlignment="1" applyProtection="1">
      <alignment horizontal="center"/>
    </xf>
    <xf numFmtId="0" fontId="0" fillId="50" borderId="21" xfId="0" applyFill="1" applyBorder="1" applyAlignment="1" applyProtection="1">
      <alignment horizontal="center"/>
    </xf>
    <xf numFmtId="14" fontId="0" fillId="50" borderId="21" xfId="0" applyNumberFormat="1" applyFill="1" applyBorder="1" applyAlignment="1" applyProtection="1">
      <alignment horizontal="center"/>
    </xf>
    <xf numFmtId="0" fontId="1" fillId="50" borderId="22" xfId="0" applyFont="1" applyFill="1" applyBorder="1" applyAlignment="1" applyProtection="1">
      <alignment horizontal="center"/>
    </xf>
    <xf numFmtId="0" fontId="29" fillId="50" borderId="23" xfId="0" applyFont="1" applyFill="1" applyBorder="1" applyAlignment="1" applyProtection="1">
      <alignment horizontal="center" vertical="center"/>
    </xf>
    <xf numFmtId="14" fontId="0" fillId="50" borderId="10" xfId="0" applyNumberFormat="1" applyFill="1" applyBorder="1" applyAlignment="1" applyProtection="1">
      <alignment horizontal="center"/>
    </xf>
    <xf numFmtId="14" fontId="0" fillId="50" borderId="11" xfId="0" applyNumberFormat="1" applyFill="1" applyBorder="1" applyAlignment="1" applyProtection="1">
      <alignment horizontal="center"/>
    </xf>
    <xf numFmtId="14" fontId="0" fillId="50" borderId="12" xfId="0" applyNumberFormat="1" applyFill="1" applyBorder="1" applyAlignment="1" applyProtection="1">
      <alignment horizontal="center"/>
    </xf>
    <xf numFmtId="0" fontId="24" fillId="0" borderId="18" xfId="0" applyFont="1" applyFill="1" applyBorder="1" applyAlignment="1" applyProtection="1">
      <alignment horizontal="center"/>
    </xf>
    <xf numFmtId="0" fontId="29" fillId="0" borderId="11" xfId="0" applyFont="1" applyFill="1" applyBorder="1" applyAlignment="1" applyProtection="1">
      <alignment horizontal="center"/>
    </xf>
    <xf numFmtId="0" fontId="24" fillId="0" borderId="11" xfId="0" applyFont="1" applyBorder="1" applyAlignment="1" applyProtection="1">
      <alignment horizontal="center"/>
    </xf>
    <xf numFmtId="0" fontId="24" fillId="0" borderId="10" xfId="0" applyFont="1" applyFill="1" applyBorder="1" applyAlignment="1" applyProtection="1">
      <alignment horizontal="center"/>
    </xf>
    <xf numFmtId="0" fontId="24" fillId="0" borderId="11" xfId="0" applyFont="1" applyFill="1" applyBorder="1" applyAlignment="1" applyProtection="1">
      <alignment horizontal="center"/>
    </xf>
    <xf numFmtId="0" fontId="24" fillId="0" borderId="13" xfId="0" applyFont="1" applyFill="1" applyBorder="1" applyAlignment="1" applyProtection="1">
      <alignment horizontal="center"/>
    </xf>
    <xf numFmtId="0" fontId="24" fillId="0" borderId="14" xfId="0" applyFont="1" applyFill="1" applyBorder="1" applyAlignment="1" applyProtection="1">
      <alignment horizontal="center"/>
    </xf>
    <xf numFmtId="0" fontId="24" fillId="0" borderId="12" xfId="0" applyFont="1" applyFill="1" applyBorder="1" applyAlignment="1" applyProtection="1">
      <alignment horizontal="center"/>
    </xf>
    <xf numFmtId="0" fontId="24" fillId="0" borderId="13" xfId="0" applyFont="1" applyBorder="1" applyAlignment="1" applyProtection="1">
      <alignment horizontal="center"/>
    </xf>
    <xf numFmtId="0" fontId="24" fillId="0" borderId="14" xfId="0" applyFont="1" applyBorder="1" applyAlignment="1" applyProtection="1">
      <alignment horizontal="center"/>
    </xf>
    <xf numFmtId="0" fontId="24" fillId="0" borderId="10" xfId="0" applyFont="1" applyBorder="1" applyAlignment="1" applyProtection="1">
      <alignment horizontal="center"/>
    </xf>
    <xf numFmtId="0" fontId="24" fillId="0" borderId="12" xfId="0" applyFont="1" applyBorder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0" fontId="24" fillId="0" borderId="0" xfId="0" applyFont="1" applyProtection="1"/>
    <xf numFmtId="0" fontId="0" fillId="0" borderId="0" xfId="0" applyAlignment="1" applyProtection="1">
      <alignment horizontal="center"/>
    </xf>
    <xf numFmtId="0" fontId="24" fillId="0" borderId="0" xfId="0" applyFont="1" applyFill="1" applyProtection="1"/>
    <xf numFmtId="0" fontId="24" fillId="0" borderId="0" xfId="0" applyFont="1" applyFill="1" applyAlignment="1" applyProtection="1">
      <alignment horizontal="center"/>
    </xf>
    <xf numFmtId="0" fontId="29" fillId="48" borderId="19" xfId="0" applyFont="1" applyFill="1" applyBorder="1" applyAlignment="1" applyProtection="1">
      <alignment horizontal="center" vertical="center"/>
    </xf>
    <xf numFmtId="0" fontId="0" fillId="49" borderId="20" xfId="0" applyFill="1" applyBorder="1" applyAlignment="1" applyProtection="1">
      <alignment horizontal="center"/>
    </xf>
    <xf numFmtId="0" fontId="0" fillId="49" borderId="21" xfId="0" applyFill="1" applyBorder="1" applyAlignment="1" applyProtection="1">
      <alignment horizontal="center"/>
    </xf>
    <xf numFmtId="14" fontId="0" fillId="49" borderId="21" xfId="0" applyNumberFormat="1" applyFill="1" applyBorder="1" applyAlignment="1" applyProtection="1">
      <alignment horizontal="center"/>
    </xf>
    <xf numFmtId="0" fontId="1" fillId="49" borderId="22" xfId="0" applyFont="1" applyFill="1" applyBorder="1" applyAlignment="1" applyProtection="1">
      <alignment horizontal="center"/>
    </xf>
    <xf numFmtId="0" fontId="29" fillId="48" borderId="16" xfId="0" applyFont="1" applyFill="1" applyBorder="1" applyAlignment="1" applyProtection="1">
      <alignment horizontal="center" vertical="center"/>
    </xf>
    <xf numFmtId="14" fontId="0" fillId="49" borderId="10" xfId="0" applyNumberFormat="1" applyFill="1" applyBorder="1" applyAlignment="1" applyProtection="1">
      <alignment horizontal="center"/>
    </xf>
    <xf numFmtId="14" fontId="0" fillId="49" borderId="11" xfId="0" applyNumberFormat="1" applyFill="1" applyBorder="1" applyAlignment="1" applyProtection="1">
      <alignment horizontal="center"/>
    </xf>
    <xf numFmtId="14" fontId="0" fillId="49" borderId="12" xfId="0" applyNumberFormat="1" applyFill="1" applyBorder="1" applyAlignment="1" applyProtection="1">
      <alignment horizontal="center"/>
    </xf>
    <xf numFmtId="0" fontId="29" fillId="0" borderId="0" xfId="0" applyFont="1" applyAlignment="1" applyProtection="1">
      <alignment horizontal="center"/>
    </xf>
    <xf numFmtId="0" fontId="24" fillId="0" borderId="0" xfId="0" applyFont="1" applyAlignment="1" applyProtection="1"/>
    <xf numFmtId="0" fontId="24" fillId="0" borderId="0" xfId="0" applyFont="1" applyFill="1" applyBorder="1" applyAlignment="1" applyProtection="1">
      <alignment horizontal="center"/>
    </xf>
    <xf numFmtId="0" fontId="25" fillId="0" borderId="0" xfId="0" applyFont="1" applyProtection="1"/>
    <xf numFmtId="0" fontId="0" fillId="50" borderId="22" xfId="0" applyFill="1" applyBorder="1" applyAlignment="1" applyProtection="1">
      <alignment horizontal="center"/>
    </xf>
    <xf numFmtId="0" fontId="25" fillId="0" borderId="14" xfId="0" applyFont="1" applyBorder="1" applyAlignment="1" applyProtection="1">
      <alignment horizontal="center"/>
    </xf>
    <xf numFmtId="0" fontId="0" fillId="49" borderId="22" xfId="0" applyFill="1" applyBorder="1" applyAlignment="1" applyProtection="1">
      <alignment horizontal="center"/>
    </xf>
    <xf numFmtId="0" fontId="24" fillId="0" borderId="0" xfId="0" applyFont="1" applyBorder="1" applyAlignment="1" applyProtection="1">
      <alignment horizontal="center"/>
    </xf>
    <xf numFmtId="0" fontId="28" fillId="0" borderId="0" xfId="185" applyBorder="1" applyProtection="1"/>
    <xf numFmtId="0" fontId="28" fillId="0" borderId="0" xfId="185" applyProtection="1"/>
    <xf numFmtId="0" fontId="29" fillId="0" borderId="0" xfId="0" applyFont="1" applyFill="1" applyBorder="1" applyAlignment="1" applyProtection="1">
      <alignment horizontal="center"/>
    </xf>
    <xf numFmtId="0" fontId="28" fillId="0" borderId="0" xfId="186" applyBorder="1" applyProtection="1"/>
    <xf numFmtId="0" fontId="28" fillId="0" borderId="0" xfId="186" applyProtection="1"/>
    <xf numFmtId="0" fontId="24" fillId="0" borderId="0" xfId="0" applyFont="1" applyFill="1" applyBorder="1" applyProtection="1"/>
    <xf numFmtId="0" fontId="0" fillId="0" borderId="0" xfId="0" applyAlignment="1" applyProtection="1">
      <alignment horizontal="center" vertical="center"/>
    </xf>
    <xf numFmtId="0" fontId="24" fillId="0" borderId="27" xfId="0" applyFont="1" applyFill="1" applyBorder="1" applyAlignment="1" applyProtection="1">
      <alignment horizontal="center"/>
    </xf>
    <xf numFmtId="0" fontId="22" fillId="0" borderId="10" xfId="187" applyFont="1" applyFill="1" applyBorder="1" applyAlignment="1" applyProtection="1">
      <alignment horizontal="center"/>
    </xf>
    <xf numFmtId="0" fontId="22" fillId="0" borderId="11" xfId="187" applyFont="1" applyFill="1" applyBorder="1" applyAlignment="1" applyProtection="1">
      <alignment horizontal="center"/>
    </xf>
    <xf numFmtId="0" fontId="22" fillId="0" borderId="11" xfId="187" applyNumberFormat="1" applyFont="1" applyFill="1" applyBorder="1" applyAlignment="1" applyProtection="1">
      <alignment horizontal="center"/>
    </xf>
    <xf numFmtId="0" fontId="22" fillId="47" borderId="11" xfId="187" applyFont="1" applyFill="1" applyBorder="1" applyAlignment="1" applyProtection="1">
      <alignment horizontal="center"/>
    </xf>
    <xf numFmtId="0" fontId="22" fillId="47" borderId="13" xfId="187" applyFont="1" applyFill="1" applyBorder="1" applyAlignment="1" applyProtection="1">
      <alignment horizontal="center"/>
    </xf>
    <xf numFmtId="0" fontId="22" fillId="0" borderId="10" xfId="187" applyFont="1" applyBorder="1" applyAlignment="1" applyProtection="1">
      <alignment horizontal="center"/>
    </xf>
    <xf numFmtId="0" fontId="3" fillId="0" borderId="0" xfId="0" applyFont="1" applyProtection="1"/>
    <xf numFmtId="0" fontId="0" fillId="0" borderId="0" xfId="0" applyBorder="1" applyAlignment="1" applyProtection="1">
      <alignment horizontal="center"/>
    </xf>
    <xf numFmtId="0" fontId="30" fillId="0" borderId="11" xfId="0" applyFont="1" applyFill="1" applyBorder="1" applyAlignment="1" applyProtection="1">
      <alignment horizontal="center"/>
    </xf>
    <xf numFmtId="0" fontId="24" fillId="0" borderId="15" xfId="0" applyFont="1" applyFill="1" applyBorder="1" applyAlignment="1" applyProtection="1">
      <alignment horizontal="center"/>
      <protection hidden="1"/>
    </xf>
    <xf numFmtId="0" fontId="24" fillId="0" borderId="13" xfId="0" applyFont="1" applyFill="1" applyBorder="1" applyProtection="1">
      <protection hidden="1"/>
    </xf>
    <xf numFmtId="0" fontId="24" fillId="0" borderId="13" xfId="0" applyFont="1" applyFill="1" applyBorder="1" applyAlignment="1" applyProtection="1">
      <alignment horizontal="center"/>
      <protection hidden="1"/>
    </xf>
    <xf numFmtId="0" fontId="24" fillId="0" borderId="11" xfId="0" applyFont="1" applyFill="1" applyBorder="1" applyProtection="1">
      <protection hidden="1"/>
    </xf>
    <xf numFmtId="0" fontId="24" fillId="0" borderId="11" xfId="0" applyFont="1" applyFill="1" applyBorder="1" applyAlignment="1" applyProtection="1">
      <alignment horizontal="center"/>
      <protection hidden="1"/>
    </xf>
    <xf numFmtId="0" fontId="24" fillId="0" borderId="17" xfId="0" applyFont="1" applyFill="1" applyBorder="1" applyProtection="1">
      <protection hidden="1"/>
    </xf>
    <xf numFmtId="0" fontId="24" fillId="0" borderId="17" xfId="0" applyFont="1" applyFill="1" applyBorder="1" applyAlignment="1" applyProtection="1">
      <alignment horizontal="center" vertical="center"/>
      <protection hidden="1"/>
    </xf>
    <xf numFmtId="0" fontId="24" fillId="0" borderId="11" xfId="0" applyFont="1" applyBorder="1" applyProtection="1">
      <protection hidden="1"/>
    </xf>
    <xf numFmtId="0" fontId="24" fillId="0" borderId="11" xfId="0" applyFont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</xf>
    <xf numFmtId="14" fontId="0" fillId="0" borderId="0" xfId="0" applyNumberFormat="1"/>
    <xf numFmtId="0" fontId="32" fillId="0" borderId="0" xfId="0" applyFont="1" applyBorder="1"/>
    <xf numFmtId="0" fontId="32" fillId="0" borderId="0" xfId="0" applyFont="1" applyFill="1" applyBorder="1"/>
    <xf numFmtId="0" fontId="32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/>
    <xf numFmtId="0" fontId="33" fillId="0" borderId="0" xfId="0" applyFont="1" applyFill="1" applyBorder="1" applyAlignment="1">
      <alignment vertical="center"/>
    </xf>
    <xf numFmtId="0" fontId="25" fillId="0" borderId="0" xfId="0" applyFont="1" applyFill="1" applyBorder="1" applyProtection="1"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0" fillId="0" borderId="0" xfId="0" applyFont="1" applyFill="1"/>
    <xf numFmtId="0" fontId="24" fillId="0" borderId="12" xfId="0" applyFont="1" applyFill="1" applyBorder="1" applyAlignment="1" applyProtection="1">
      <alignment horizontal="center"/>
      <protection hidden="1"/>
    </xf>
    <xf numFmtId="0" fontId="32" fillId="51" borderId="0" xfId="0" applyFont="1" applyFill="1" applyBorder="1"/>
    <xf numFmtId="0" fontId="32" fillId="51" borderId="0" xfId="0" applyFont="1" applyFill="1" applyBorder="1" applyAlignment="1">
      <alignment horizontal="center"/>
    </xf>
    <xf numFmtId="0" fontId="25" fillId="51" borderId="0" xfId="0" applyFont="1" applyFill="1" applyBorder="1" applyAlignment="1">
      <alignment horizontal="center"/>
    </xf>
    <xf numFmtId="0" fontId="25" fillId="51" borderId="0" xfId="0" applyFont="1" applyFill="1" applyBorder="1"/>
    <xf numFmtId="0" fontId="33" fillId="51" borderId="0" xfId="0" applyFont="1" applyFill="1" applyBorder="1" applyAlignment="1">
      <alignment vertical="center"/>
    </xf>
    <xf numFmtId="0" fontId="32" fillId="49" borderId="0" xfId="0" applyFont="1" applyFill="1" applyBorder="1"/>
    <xf numFmtId="0" fontId="32" fillId="49" borderId="0" xfId="0" applyFont="1" applyFill="1" applyBorder="1" applyAlignment="1">
      <alignment horizontal="center"/>
    </xf>
    <xf numFmtId="0" fontId="25" fillId="49" borderId="0" xfId="0" applyFont="1" applyFill="1" applyBorder="1" applyAlignment="1">
      <alignment horizontal="center"/>
    </xf>
    <xf numFmtId="0" fontId="25" fillId="49" borderId="0" xfId="0" applyFont="1" applyFill="1" applyBorder="1"/>
    <xf numFmtId="0" fontId="33" fillId="49" borderId="0" xfId="0" applyFont="1" applyFill="1" applyBorder="1" applyAlignment="1">
      <alignment vertical="center"/>
    </xf>
    <xf numFmtId="0" fontId="25" fillId="49" borderId="0" xfId="0" applyFont="1" applyFill="1" applyBorder="1" applyProtection="1">
      <protection hidden="1"/>
    </xf>
    <xf numFmtId="0" fontId="25" fillId="49" borderId="0" xfId="0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34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0" fillId="0" borderId="11" xfId="0" applyBorder="1"/>
    <xf numFmtId="0" fontId="24" fillId="0" borderId="11" xfId="0" applyFont="1" applyFill="1" applyBorder="1" applyAlignment="1" applyProtection="1">
      <alignment horizontal="center" vertical="center"/>
      <protection hidden="1"/>
    </xf>
    <xf numFmtId="0" fontId="0" fillId="0" borderId="28" xfId="0" applyBorder="1" applyAlignment="1">
      <alignment horizontal="center"/>
    </xf>
    <xf numFmtId="0" fontId="34" fillId="0" borderId="28" xfId="0" applyFont="1" applyBorder="1" applyAlignment="1">
      <alignment horizontal="center"/>
    </xf>
    <xf numFmtId="0" fontId="0" fillId="0" borderId="28" xfId="0" applyBorder="1"/>
    <xf numFmtId="0" fontId="0" fillId="0" borderId="23" xfId="0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0" fillId="0" borderId="23" xfId="0" applyBorder="1"/>
    <xf numFmtId="0" fontId="0" fillId="0" borderId="0" xfId="0" applyBorder="1"/>
    <xf numFmtId="0" fontId="23" fillId="0" borderId="0" xfId="0" applyFont="1" applyBorder="1" applyAlignment="1" applyProtection="1">
      <alignment vertical="center" wrapText="1"/>
    </xf>
    <xf numFmtId="0" fontId="0" fillId="0" borderId="10" xfId="0" applyBorder="1" applyAlignment="1">
      <alignment horizontal="center"/>
    </xf>
    <xf numFmtId="0" fontId="0" fillId="51" borderId="0" xfId="0" applyFill="1"/>
    <xf numFmtId="0" fontId="0" fillId="51" borderId="0" xfId="0" applyFont="1" applyFill="1"/>
    <xf numFmtId="0" fontId="0" fillId="0" borderId="0" xfId="0" applyFont="1" applyFill="1" applyAlignment="1">
      <alignment horizontal="center"/>
    </xf>
    <xf numFmtId="0" fontId="24" fillId="50" borderId="20" xfId="0" applyFont="1" applyFill="1" applyBorder="1" applyAlignment="1" applyProtection="1">
      <alignment horizontal="center" vertical="center"/>
    </xf>
    <xf numFmtId="0" fontId="24" fillId="50" borderId="10" xfId="0" applyFont="1" applyFill="1" applyBorder="1" applyAlignment="1" applyProtection="1">
      <alignment horizontal="center" vertical="center"/>
    </xf>
    <xf numFmtId="0" fontId="24" fillId="50" borderId="26" xfId="0" applyFont="1" applyFill="1" applyBorder="1" applyAlignment="1" applyProtection="1">
      <alignment horizontal="center" vertical="center"/>
    </xf>
    <xf numFmtId="0" fontId="24" fillId="50" borderId="17" xfId="0" applyFont="1" applyFill="1" applyBorder="1" applyAlignment="1" applyProtection="1">
      <alignment horizontal="center" vertical="center"/>
    </xf>
    <xf numFmtId="0" fontId="24" fillId="50" borderId="21" xfId="0" applyFont="1" applyFill="1" applyBorder="1" applyAlignment="1" applyProtection="1">
      <alignment horizontal="center" vertical="center"/>
    </xf>
    <xf numFmtId="0" fontId="24" fillId="50" borderId="11" xfId="0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 wrapText="1"/>
    </xf>
    <xf numFmtId="0" fontId="23" fillId="0" borderId="24" xfId="0" applyFont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</xf>
    <xf numFmtId="0" fontId="26" fillId="0" borderId="24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/>
    </xf>
    <xf numFmtId="0" fontId="0" fillId="50" borderId="22" xfId="0" applyFill="1" applyBorder="1" applyAlignment="1" applyProtection="1">
      <alignment horizontal="center" vertical="center"/>
    </xf>
    <xf numFmtId="0" fontId="0" fillId="50" borderId="12" xfId="0" applyFill="1" applyBorder="1" applyAlignment="1" applyProtection="1">
      <alignment horizontal="center" vertical="center"/>
    </xf>
    <xf numFmtId="0" fontId="0" fillId="50" borderId="25" xfId="0" applyFill="1" applyBorder="1" applyAlignment="1" applyProtection="1">
      <alignment horizontal="center" vertical="center"/>
    </xf>
    <xf numFmtId="0" fontId="0" fillId="50" borderId="14" xfId="0" applyFill="1" applyBorder="1" applyAlignment="1" applyProtection="1">
      <alignment horizontal="center" vertical="center"/>
    </xf>
    <xf numFmtId="0" fontId="0" fillId="48" borderId="25" xfId="0" applyFill="1" applyBorder="1" applyAlignment="1" applyProtection="1">
      <alignment horizontal="center" vertical="center"/>
    </xf>
    <xf numFmtId="0" fontId="0" fillId="48" borderId="14" xfId="0" applyFill="1" applyBorder="1" applyAlignment="1" applyProtection="1">
      <alignment horizontal="center" vertical="center"/>
    </xf>
    <xf numFmtId="0" fontId="0" fillId="48" borderId="22" xfId="0" applyFill="1" applyBorder="1" applyAlignment="1" applyProtection="1">
      <alignment horizontal="center" vertical="center"/>
    </xf>
    <xf numFmtId="0" fontId="0" fillId="48" borderId="12" xfId="0" applyFill="1" applyBorder="1" applyAlignment="1" applyProtection="1">
      <alignment horizontal="center" vertical="center"/>
    </xf>
    <xf numFmtId="0" fontId="24" fillId="48" borderId="20" xfId="0" applyFont="1" applyFill="1" applyBorder="1" applyAlignment="1" applyProtection="1">
      <alignment horizontal="center" vertical="center"/>
    </xf>
    <xf numFmtId="0" fontId="24" fillId="48" borderId="10" xfId="0" applyFont="1" applyFill="1" applyBorder="1" applyAlignment="1" applyProtection="1">
      <alignment horizontal="center" vertical="center"/>
    </xf>
    <xf numFmtId="0" fontId="24" fillId="48" borderId="21" xfId="0" applyFont="1" applyFill="1" applyBorder="1" applyAlignment="1" applyProtection="1">
      <alignment horizontal="center" vertical="center"/>
    </xf>
    <xf numFmtId="0" fontId="24" fillId="48" borderId="11" xfId="0" applyFont="1" applyFill="1" applyBorder="1" applyAlignment="1" applyProtection="1">
      <alignment horizontal="center" vertical="center"/>
    </xf>
    <xf numFmtId="0" fontId="24" fillId="49" borderId="26" xfId="0" applyFont="1" applyFill="1" applyBorder="1" applyAlignment="1" applyProtection="1">
      <alignment horizontal="center" vertical="center"/>
    </xf>
    <xf numFmtId="0" fontId="24" fillId="49" borderId="17" xfId="0" applyFont="1" applyFill="1" applyBorder="1" applyAlignment="1" applyProtection="1">
      <alignment horizontal="center" vertical="center"/>
    </xf>
    <xf numFmtId="0" fontId="0" fillId="48" borderId="20" xfId="0" applyFill="1" applyBorder="1" applyAlignment="1" applyProtection="1">
      <alignment horizontal="center" vertical="center"/>
    </xf>
    <xf numFmtId="0" fontId="0" fillId="48" borderId="10" xfId="0" applyFill="1" applyBorder="1" applyAlignment="1" applyProtection="1">
      <alignment horizontal="center" vertical="center"/>
    </xf>
    <xf numFmtId="0" fontId="1" fillId="50" borderId="25" xfId="0" applyFont="1" applyFill="1" applyBorder="1" applyAlignment="1" applyProtection="1">
      <alignment horizontal="center" vertical="center"/>
    </xf>
    <xf numFmtId="0" fontId="1" fillId="50" borderId="14" xfId="0" applyFont="1" applyFill="1" applyBorder="1" applyAlignment="1" applyProtection="1">
      <alignment horizontal="center" vertical="center"/>
    </xf>
    <xf numFmtId="0" fontId="29" fillId="50" borderId="11" xfId="0" applyFont="1" applyFill="1" applyBorder="1" applyAlignment="1" applyProtection="1">
      <alignment horizontal="center"/>
    </xf>
    <xf numFmtId="0" fontId="23" fillId="0" borderId="0" xfId="0" applyFont="1" applyBorder="1" applyAlignment="1" applyProtection="1">
      <alignment horizontal="center" vertical="center" wrapText="1"/>
    </xf>
    <xf numFmtId="0" fontId="24" fillId="48" borderId="23" xfId="0" applyFont="1" applyFill="1" applyBorder="1" applyAlignment="1" applyProtection="1">
      <alignment horizontal="center" vertical="center"/>
    </xf>
    <xf numFmtId="0" fontId="24" fillId="49" borderId="11" xfId="0" applyFont="1" applyFill="1" applyBorder="1" applyAlignment="1" applyProtection="1">
      <alignment horizontal="center" vertical="center"/>
    </xf>
    <xf numFmtId="0" fontId="29" fillId="48" borderId="23" xfId="0" applyFont="1" applyFill="1" applyBorder="1" applyAlignment="1" applyProtection="1">
      <alignment horizontal="center"/>
    </xf>
    <xf numFmtId="0" fontId="29" fillId="48" borderId="11" xfId="0" applyFont="1" applyFill="1" applyBorder="1" applyAlignment="1" applyProtection="1">
      <alignment horizontal="center"/>
    </xf>
    <xf numFmtId="0" fontId="23" fillId="0" borderId="29" xfId="0" applyFont="1" applyBorder="1" applyAlignment="1" applyProtection="1">
      <alignment horizontal="center" vertical="center" wrapText="1"/>
    </xf>
  </cellXfs>
  <cellStyles count="239">
    <cellStyle name="20 % – Zvýraznění1 2" xfId="1"/>
    <cellStyle name="20 % – Zvýraznění1 3" xfId="2"/>
    <cellStyle name="20 % – Zvýraznění1 4" xfId="3"/>
    <cellStyle name="20 % – Zvýraznění1 5" xfId="4"/>
    <cellStyle name="20 % – Zvýraznění2 2" xfId="5"/>
    <cellStyle name="20 % – Zvýraznění2 3" xfId="6"/>
    <cellStyle name="20 % – Zvýraznění2 4" xfId="7"/>
    <cellStyle name="20 % – Zvýraznění2 5" xfId="8"/>
    <cellStyle name="20 % – Zvýraznění3 2" xfId="9"/>
    <cellStyle name="20 % – Zvýraznění3 3" xfId="10"/>
    <cellStyle name="20 % – Zvýraznění3 4" xfId="11"/>
    <cellStyle name="20 % – Zvýraznění3 5" xfId="12"/>
    <cellStyle name="20 % – Zvýraznění4 2" xfId="13"/>
    <cellStyle name="20 % – Zvýraznění4 3" xfId="14"/>
    <cellStyle name="20 % – Zvýraznění4 4" xfId="15"/>
    <cellStyle name="20 % – Zvýraznění4 5" xfId="16"/>
    <cellStyle name="20 % – Zvýraznění5 2" xfId="17"/>
    <cellStyle name="20 % – Zvýraznění5 3" xfId="18"/>
    <cellStyle name="20 % – Zvýraznění5 4" xfId="19"/>
    <cellStyle name="20 % – Zvýraznění5 5" xfId="20"/>
    <cellStyle name="20 % – Zvýraznění6 2" xfId="21"/>
    <cellStyle name="20 % – Zvýraznění6 3" xfId="22"/>
    <cellStyle name="20 % – Zvýraznění6 4" xfId="23"/>
    <cellStyle name="20 % – Zvýraznění6 5" xfId="24"/>
    <cellStyle name="40 % – Zvýraznění1 2" xfId="25"/>
    <cellStyle name="40 % – Zvýraznění1 3" xfId="26"/>
    <cellStyle name="40 % – Zvýraznění1 4" xfId="27"/>
    <cellStyle name="40 % – Zvýraznění1 5" xfId="28"/>
    <cellStyle name="40 % – Zvýraznění2 2" xfId="29"/>
    <cellStyle name="40 % – Zvýraznění2 3" xfId="30"/>
    <cellStyle name="40 % – Zvýraznění2 4" xfId="31"/>
    <cellStyle name="40 % – Zvýraznění2 5" xfId="32"/>
    <cellStyle name="40 % – Zvýraznění3 2" xfId="33"/>
    <cellStyle name="40 % – Zvýraznění3 3" xfId="34"/>
    <cellStyle name="40 % – Zvýraznění3 4" xfId="35"/>
    <cellStyle name="40 % – Zvýraznění3 5" xfId="36"/>
    <cellStyle name="40 % – Zvýraznění4 2" xfId="37"/>
    <cellStyle name="40 % – Zvýraznění4 3" xfId="38"/>
    <cellStyle name="40 % – Zvýraznění4 4" xfId="39"/>
    <cellStyle name="40 % – Zvýraznění4 5" xfId="40"/>
    <cellStyle name="40 % – Zvýraznění5 2" xfId="41"/>
    <cellStyle name="40 % – Zvýraznění5 3" xfId="42"/>
    <cellStyle name="40 % – Zvýraznění5 4" xfId="43"/>
    <cellStyle name="40 % – Zvýraznění5 5" xfId="44"/>
    <cellStyle name="40 % – Zvýraznění6 2" xfId="45"/>
    <cellStyle name="40 % – Zvýraznění6 3" xfId="46"/>
    <cellStyle name="40 % – Zvýraznění6 4" xfId="47"/>
    <cellStyle name="40 % – Zvýraznění6 5" xfId="48"/>
    <cellStyle name="60 % – Zvýraznění1 2" xfId="49"/>
    <cellStyle name="60 % – Zvýraznění1 3" xfId="50"/>
    <cellStyle name="60 % – Zvýraznění1 4" xfId="51"/>
    <cellStyle name="60 % – Zvýraznění1 5" xfId="52"/>
    <cellStyle name="60 % – Zvýraznění2 2" xfId="53"/>
    <cellStyle name="60 % – Zvýraznění2 3" xfId="54"/>
    <cellStyle name="60 % – Zvýraznění2 4" xfId="55"/>
    <cellStyle name="60 % – Zvýraznění2 5" xfId="56"/>
    <cellStyle name="60 % – Zvýraznění3 2" xfId="57"/>
    <cellStyle name="60 % – Zvýraznění3 3" xfId="58"/>
    <cellStyle name="60 % – Zvýraznění3 4" xfId="59"/>
    <cellStyle name="60 % – Zvýraznění3 5" xfId="60"/>
    <cellStyle name="60 % – Zvýraznění4 2" xfId="61"/>
    <cellStyle name="60 % – Zvýraznění4 3" xfId="62"/>
    <cellStyle name="60 % – Zvýraznění4 4" xfId="63"/>
    <cellStyle name="60 % – Zvýraznění4 5" xfId="64"/>
    <cellStyle name="60 % – Zvýraznění5 2" xfId="65"/>
    <cellStyle name="60 % – Zvýraznění5 3" xfId="66"/>
    <cellStyle name="60 % – Zvýraznění5 4" xfId="67"/>
    <cellStyle name="60 % – Zvýraznění5 5" xfId="68"/>
    <cellStyle name="60 % – Zvýraznění6 2" xfId="69"/>
    <cellStyle name="60 % – Zvýraznění6 3" xfId="70"/>
    <cellStyle name="60 % – Zvýraznění6 4" xfId="71"/>
    <cellStyle name="60 % – Zvýraznění6 5" xfId="72"/>
    <cellStyle name="Celkem 2" xfId="73"/>
    <cellStyle name="Celkem 3" xfId="74"/>
    <cellStyle name="Chybně 2" xfId="75"/>
    <cellStyle name="Chybně 3" xfId="76"/>
    <cellStyle name="Chybně 4" xfId="77"/>
    <cellStyle name="Chybně 5" xfId="78"/>
    <cellStyle name="Kontrolní buňka 2" xfId="79"/>
    <cellStyle name="Kontrolní buňka 3" xfId="80"/>
    <cellStyle name="Kontrolní buňka 4" xfId="81"/>
    <cellStyle name="Kontrolní buňka 5" xfId="82"/>
    <cellStyle name="Nadpis 1 2" xfId="83"/>
    <cellStyle name="Nadpis 1 3" xfId="84"/>
    <cellStyle name="Nadpis 2 2" xfId="85"/>
    <cellStyle name="Nadpis 2 3" xfId="86"/>
    <cellStyle name="Nadpis 3 2" xfId="87"/>
    <cellStyle name="Nadpis 3 3" xfId="88"/>
    <cellStyle name="Nadpis 4 2" xfId="89"/>
    <cellStyle name="Nadpis 4 3" xfId="90"/>
    <cellStyle name="Název 2" xfId="91"/>
    <cellStyle name="Název 3" xfId="92"/>
    <cellStyle name="Neutrální 2" xfId="93"/>
    <cellStyle name="Neutrální 3" xfId="94"/>
    <cellStyle name="Neutrální 4" xfId="95"/>
    <cellStyle name="Neutrální 5" xfId="96"/>
    <cellStyle name="Normální" xfId="0" builtinId="0"/>
    <cellStyle name="Normální 10" xfId="97"/>
    <cellStyle name="normální 19" xfId="98"/>
    <cellStyle name="normální 2" xfId="99"/>
    <cellStyle name="normální 2 2" xfId="100"/>
    <cellStyle name="Normální 2_dívky presence " xfId="101"/>
    <cellStyle name="normální 20" xfId="102"/>
    <cellStyle name="normální 21" xfId="103"/>
    <cellStyle name="normální 22" xfId="104"/>
    <cellStyle name="normální 23" xfId="105"/>
    <cellStyle name="normální 24" xfId="106"/>
    <cellStyle name="normální 25" xfId="107"/>
    <cellStyle name="normální 26" xfId="108"/>
    <cellStyle name="normální 27" xfId="109"/>
    <cellStyle name="normální 28" xfId="110"/>
    <cellStyle name="normální 29" xfId="111"/>
    <cellStyle name="normální 3" xfId="112"/>
    <cellStyle name="normální 3 2" xfId="113"/>
    <cellStyle name="normální 3 3" xfId="114"/>
    <cellStyle name="normální 3_Dorostenci" xfId="115"/>
    <cellStyle name="normální 30" xfId="116"/>
    <cellStyle name="normální 31" xfId="117"/>
    <cellStyle name="normální 32" xfId="118"/>
    <cellStyle name="normální 33" xfId="119"/>
    <cellStyle name="normální 34" xfId="120"/>
    <cellStyle name="normální 35" xfId="121"/>
    <cellStyle name="normální 36" xfId="122"/>
    <cellStyle name="normální 37" xfId="123"/>
    <cellStyle name="normální 38" xfId="124"/>
    <cellStyle name="normální 39" xfId="125"/>
    <cellStyle name="normální 4" xfId="126"/>
    <cellStyle name="normální 4 2" xfId="127"/>
    <cellStyle name="normální 4_Dorostenci" xfId="128"/>
    <cellStyle name="normální 40" xfId="129"/>
    <cellStyle name="normální 41" xfId="130"/>
    <cellStyle name="normální 42" xfId="131"/>
    <cellStyle name="normální 43" xfId="132"/>
    <cellStyle name="normální 44" xfId="133"/>
    <cellStyle name="normální 45" xfId="134"/>
    <cellStyle name="normální 46" xfId="135"/>
    <cellStyle name="normální 47" xfId="136"/>
    <cellStyle name="normální 48" xfId="137"/>
    <cellStyle name="normální 49" xfId="138"/>
    <cellStyle name="normální 5" xfId="139"/>
    <cellStyle name="normální 50" xfId="140"/>
    <cellStyle name="normální 51" xfId="141"/>
    <cellStyle name="normální 52" xfId="142"/>
    <cellStyle name="normální 53" xfId="143"/>
    <cellStyle name="normální 54" xfId="144"/>
    <cellStyle name="normální 55" xfId="145"/>
    <cellStyle name="normální 56" xfId="146"/>
    <cellStyle name="normální 57" xfId="147"/>
    <cellStyle name="normální 59" xfId="148"/>
    <cellStyle name="normální 6" xfId="149"/>
    <cellStyle name="normální 6 2" xfId="150"/>
    <cellStyle name="normální 60" xfId="151"/>
    <cellStyle name="normální 61" xfId="152"/>
    <cellStyle name="normální 62" xfId="153"/>
    <cellStyle name="normální 63" xfId="154"/>
    <cellStyle name="normální 64" xfId="155"/>
    <cellStyle name="normální 65" xfId="156"/>
    <cellStyle name="normální 66" xfId="157"/>
    <cellStyle name="normální 67" xfId="158"/>
    <cellStyle name="normální 68" xfId="159"/>
    <cellStyle name="normální 69" xfId="160"/>
    <cellStyle name="Normální 7" xfId="161"/>
    <cellStyle name="normální 70" xfId="162"/>
    <cellStyle name="normální 71" xfId="163"/>
    <cellStyle name="normální 72" xfId="164"/>
    <cellStyle name="normální 73" xfId="165"/>
    <cellStyle name="normální 74" xfId="166"/>
    <cellStyle name="normální 75" xfId="167"/>
    <cellStyle name="normální 76" xfId="168"/>
    <cellStyle name="normální 77" xfId="169"/>
    <cellStyle name="normální 78" xfId="170"/>
    <cellStyle name="normální 79" xfId="171"/>
    <cellStyle name="normální 8" xfId="172"/>
    <cellStyle name="normální 80" xfId="173"/>
    <cellStyle name="normální 81" xfId="174"/>
    <cellStyle name="normální 82" xfId="175"/>
    <cellStyle name="normální 83" xfId="176"/>
    <cellStyle name="normální 84" xfId="177"/>
    <cellStyle name="normální 85" xfId="178"/>
    <cellStyle name="normální 86" xfId="179"/>
    <cellStyle name="normální 87" xfId="180"/>
    <cellStyle name="normální 88" xfId="181"/>
    <cellStyle name="normální 89" xfId="182"/>
    <cellStyle name="normální 9" xfId="183"/>
    <cellStyle name="normální 90" xfId="184"/>
    <cellStyle name="normální_mladší žáci" xfId="185"/>
    <cellStyle name="normální_mladší žákyně" xfId="186"/>
    <cellStyle name="normální_nejmladší žáci" xfId="187"/>
    <cellStyle name="Poznámka 2" xfId="188"/>
    <cellStyle name="Poznámka 2 2" xfId="189"/>
    <cellStyle name="Poznámka 3" xfId="190"/>
    <cellStyle name="Poznámka 4" xfId="191"/>
    <cellStyle name="Poznámka 5" xfId="192"/>
    <cellStyle name="Propojená buňka 2" xfId="193"/>
    <cellStyle name="Propojená buňka 3" xfId="194"/>
    <cellStyle name="Správně 2" xfId="195"/>
    <cellStyle name="Správně 3" xfId="196"/>
    <cellStyle name="Správně 4" xfId="197"/>
    <cellStyle name="Správně 5" xfId="198"/>
    <cellStyle name="Text upozornění 2" xfId="199"/>
    <cellStyle name="Text upozornění 3" xfId="200"/>
    <cellStyle name="Vstup 2" xfId="201"/>
    <cellStyle name="Vstup 3" xfId="202"/>
    <cellStyle name="Vstup 4" xfId="203"/>
    <cellStyle name="Vstup 5" xfId="204"/>
    <cellStyle name="Výpočet 2" xfId="205"/>
    <cellStyle name="Výpočet 3" xfId="206"/>
    <cellStyle name="Výpočet 4" xfId="207"/>
    <cellStyle name="Výpočet 5" xfId="208"/>
    <cellStyle name="Výstup 2" xfId="209"/>
    <cellStyle name="Výstup 3" xfId="210"/>
    <cellStyle name="Výstup 4" xfId="211"/>
    <cellStyle name="Výstup 5" xfId="212"/>
    <cellStyle name="Vysvětlující text 2" xfId="213"/>
    <cellStyle name="Vysvětlující text 3" xfId="214"/>
    <cellStyle name="Zvýraznění 1 2" xfId="215"/>
    <cellStyle name="Zvýraznění 1 3" xfId="216"/>
    <cellStyle name="Zvýraznění 1 4" xfId="217"/>
    <cellStyle name="Zvýraznění 1 5" xfId="218"/>
    <cellStyle name="Zvýraznění 2 2" xfId="219"/>
    <cellStyle name="Zvýraznění 2 3" xfId="220"/>
    <cellStyle name="Zvýraznění 2 4" xfId="221"/>
    <cellStyle name="Zvýraznění 2 5" xfId="222"/>
    <cellStyle name="Zvýraznění 3 2" xfId="223"/>
    <cellStyle name="Zvýraznění 3 3" xfId="224"/>
    <cellStyle name="Zvýraznění 3 4" xfId="225"/>
    <cellStyle name="Zvýraznění 3 5" xfId="226"/>
    <cellStyle name="Zvýraznění 4 2" xfId="227"/>
    <cellStyle name="Zvýraznění 4 3" xfId="228"/>
    <cellStyle name="Zvýraznění 4 4" xfId="229"/>
    <cellStyle name="Zvýraznění 4 5" xfId="230"/>
    <cellStyle name="Zvýraznění 5 2" xfId="231"/>
    <cellStyle name="Zvýraznění 5 3" xfId="232"/>
    <cellStyle name="Zvýraznění 5 4" xfId="233"/>
    <cellStyle name="Zvýraznění 5 5" xfId="234"/>
    <cellStyle name="Zvýraznění 6 2" xfId="235"/>
    <cellStyle name="Zvýraznění 6 3" xfId="236"/>
    <cellStyle name="Zvýraznění 6 4" xfId="237"/>
    <cellStyle name="Zvýraznění 6 5" xfId="2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16"/>
  <sheetViews>
    <sheetView workbookViewId="0">
      <selection activeCell="B11" sqref="A1:B11"/>
    </sheetView>
  </sheetViews>
  <sheetFormatPr defaultRowHeight="14.4" x14ac:dyDescent="0.3"/>
  <cols>
    <col min="1" max="1" width="10.109375" bestFit="1" customWidth="1"/>
    <col min="2" max="2" width="28.44140625" bestFit="1" customWidth="1"/>
    <col min="3" max="3" width="19.33203125" bestFit="1" customWidth="1"/>
  </cols>
  <sheetData>
    <row r="1" spans="1:1" x14ac:dyDescent="0.3">
      <c r="A1" s="73"/>
    </row>
    <row r="2" spans="1:1" x14ac:dyDescent="0.3">
      <c r="A2" s="73"/>
    </row>
    <row r="3" spans="1:1" x14ac:dyDescent="0.3">
      <c r="A3" s="73"/>
    </row>
    <row r="4" spans="1:1" ht="15" x14ac:dyDescent="0.25">
      <c r="A4" s="73"/>
    </row>
    <row r="5" spans="1:1" x14ac:dyDescent="0.3">
      <c r="A5" s="73"/>
    </row>
    <row r="6" spans="1:1" x14ac:dyDescent="0.3">
      <c r="A6" s="73"/>
    </row>
    <row r="7" spans="1:1" x14ac:dyDescent="0.3">
      <c r="A7" s="73"/>
    </row>
    <row r="8" spans="1:1" x14ac:dyDescent="0.3">
      <c r="A8" s="73"/>
    </row>
    <row r="9" spans="1:1" x14ac:dyDescent="0.3">
      <c r="A9" s="73"/>
    </row>
    <row r="10" spans="1:1" x14ac:dyDescent="0.3">
      <c r="A10" s="73"/>
    </row>
    <row r="11" spans="1:1" x14ac:dyDescent="0.3">
      <c r="A11" s="73"/>
    </row>
    <row r="12" spans="1:1" ht="15" x14ac:dyDescent="0.25">
      <c r="A12" s="73"/>
    </row>
    <row r="13" spans="1:1" ht="15" x14ac:dyDescent="0.25">
      <c r="A13" s="73"/>
    </row>
    <row r="14" spans="1:1" ht="15" x14ac:dyDescent="0.25">
      <c r="A14" s="73"/>
    </row>
    <row r="15" spans="1:1" ht="15" x14ac:dyDescent="0.25">
      <c r="A15" s="73"/>
    </row>
    <row r="16" spans="1:1" ht="15" x14ac:dyDescent="0.25">
      <c r="A16" s="73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R108"/>
  <sheetViews>
    <sheetView topLeftCell="A91" workbookViewId="0">
      <selection activeCell="E107" sqref="E107"/>
    </sheetView>
  </sheetViews>
  <sheetFormatPr defaultColWidth="9.109375" defaultRowHeight="14.4" x14ac:dyDescent="0.3"/>
  <cols>
    <col min="1" max="1" width="9.109375" style="75" customWidth="1"/>
    <col min="2" max="2" width="23" style="75" customWidth="1"/>
    <col min="3" max="3" width="8.6640625" style="76" bestFit="1" customWidth="1"/>
    <col min="4" max="4" width="12.6640625" style="75" bestFit="1" customWidth="1"/>
    <col min="5" max="5" width="24.33203125" style="75" bestFit="1" customWidth="1"/>
    <col min="6" max="6" width="6.6640625" style="75" bestFit="1" customWidth="1"/>
    <col min="7" max="7" width="9.109375" style="75" customWidth="1"/>
    <col min="8" max="12" width="9.109375" style="82"/>
    <col min="13" max="16384" width="9.109375" style="75"/>
  </cols>
  <sheetData>
    <row r="1" spans="1:8" x14ac:dyDescent="0.3">
      <c r="A1" s="75" t="s">
        <v>178</v>
      </c>
      <c r="B1" s="75" t="s">
        <v>1</v>
      </c>
      <c r="C1" s="76" t="s">
        <v>179</v>
      </c>
      <c r="D1" s="75" t="s">
        <v>190</v>
      </c>
      <c r="E1" s="75" t="s">
        <v>180</v>
      </c>
      <c r="F1" s="75" t="s">
        <v>181</v>
      </c>
      <c r="H1" s="82">
        <v>2024</v>
      </c>
    </row>
    <row r="2" spans="1:8" x14ac:dyDescent="0.3">
      <c r="A2" s="84">
        <v>85134</v>
      </c>
      <c r="B2" s="84" t="s">
        <v>422</v>
      </c>
      <c r="C2" s="85">
        <v>2014</v>
      </c>
      <c r="D2" s="85" t="str">
        <f t="shared" ref="D2:D33" si="0">IF(($H$1-C2)&gt;=19,"U21",IF(($H$1-C2)&gt;=17,"U19",IF(($H$1-C2)&gt;=15,"U17",IF(($H$1-C2)&gt;=13,"U15",IF(($H$1-C2)&gt;=11,"U13","U11")))))</f>
        <v>U11</v>
      </c>
      <c r="E2" s="84" t="s">
        <v>201</v>
      </c>
      <c r="F2" s="84" t="s">
        <v>182</v>
      </c>
    </row>
    <row r="3" spans="1:8" x14ac:dyDescent="0.3">
      <c r="A3" s="84">
        <v>81777</v>
      </c>
      <c r="B3" s="84" t="s">
        <v>331</v>
      </c>
      <c r="C3" s="85">
        <v>2011</v>
      </c>
      <c r="D3" s="85" t="str">
        <f t="shared" si="0"/>
        <v>U15</v>
      </c>
      <c r="E3" s="84" t="s">
        <v>201</v>
      </c>
      <c r="F3" s="84" t="s">
        <v>182</v>
      </c>
    </row>
    <row r="4" spans="1:8" x14ac:dyDescent="0.3">
      <c r="A4" s="84">
        <v>80231</v>
      </c>
      <c r="B4" s="84" t="s">
        <v>200</v>
      </c>
      <c r="C4" s="85">
        <v>2010</v>
      </c>
      <c r="D4" s="86" t="str">
        <f t="shared" si="0"/>
        <v>U15</v>
      </c>
      <c r="E4" s="84" t="s">
        <v>201</v>
      </c>
      <c r="F4" s="84" t="s">
        <v>182</v>
      </c>
    </row>
    <row r="5" spans="1:8" x14ac:dyDescent="0.3">
      <c r="A5" s="84">
        <v>87929</v>
      </c>
      <c r="B5" s="84" t="s">
        <v>423</v>
      </c>
      <c r="C5" s="85">
        <v>2015</v>
      </c>
      <c r="D5" s="86" t="str">
        <f t="shared" si="0"/>
        <v>U11</v>
      </c>
      <c r="E5" s="84" t="s">
        <v>201</v>
      </c>
      <c r="F5" s="84" t="s">
        <v>182</v>
      </c>
    </row>
    <row r="6" spans="1:8" x14ac:dyDescent="0.3">
      <c r="A6" s="84">
        <v>86304</v>
      </c>
      <c r="B6" s="84" t="s">
        <v>463</v>
      </c>
      <c r="C6" s="85">
        <v>2010</v>
      </c>
      <c r="D6" s="86" t="str">
        <f t="shared" si="0"/>
        <v>U15</v>
      </c>
      <c r="E6" s="84" t="s">
        <v>253</v>
      </c>
      <c r="F6" s="84" t="s">
        <v>183</v>
      </c>
    </row>
    <row r="7" spans="1:8" x14ac:dyDescent="0.3">
      <c r="A7" s="84">
        <v>86765</v>
      </c>
      <c r="B7" s="84" t="s">
        <v>524</v>
      </c>
      <c r="C7" s="85">
        <v>2012</v>
      </c>
      <c r="D7" s="86" t="str">
        <f t="shared" si="0"/>
        <v>U13</v>
      </c>
      <c r="E7" s="84" t="s">
        <v>253</v>
      </c>
      <c r="F7" s="84" t="s">
        <v>183</v>
      </c>
    </row>
    <row r="8" spans="1:8" x14ac:dyDescent="0.3">
      <c r="A8" s="84">
        <v>80111</v>
      </c>
      <c r="B8" s="84" t="s">
        <v>305</v>
      </c>
      <c r="C8" s="85">
        <v>2010</v>
      </c>
      <c r="D8" s="86" t="str">
        <f t="shared" si="0"/>
        <v>U15</v>
      </c>
      <c r="E8" s="84" t="s">
        <v>145</v>
      </c>
      <c r="F8" s="84" t="s">
        <v>183</v>
      </c>
    </row>
    <row r="9" spans="1:8" x14ac:dyDescent="0.3">
      <c r="A9" s="84">
        <v>71052</v>
      </c>
      <c r="B9" s="87" t="s">
        <v>59</v>
      </c>
      <c r="C9" s="86">
        <v>2008</v>
      </c>
      <c r="D9" s="86" t="str">
        <f t="shared" si="0"/>
        <v>U17</v>
      </c>
      <c r="E9" s="87" t="s">
        <v>11</v>
      </c>
      <c r="F9" s="87" t="s">
        <v>183</v>
      </c>
    </row>
    <row r="10" spans="1:8" x14ac:dyDescent="0.3">
      <c r="A10" s="84">
        <v>82990</v>
      </c>
      <c r="B10" s="87" t="s">
        <v>282</v>
      </c>
      <c r="C10" s="86">
        <v>2010</v>
      </c>
      <c r="D10" s="86" t="str">
        <f t="shared" si="0"/>
        <v>U15</v>
      </c>
      <c r="E10" s="87" t="s">
        <v>11</v>
      </c>
      <c r="F10" s="87" t="s">
        <v>183</v>
      </c>
    </row>
    <row r="11" spans="1:8" x14ac:dyDescent="0.3">
      <c r="A11" s="84">
        <v>82991</v>
      </c>
      <c r="B11" s="87" t="s">
        <v>371</v>
      </c>
      <c r="C11" s="86">
        <v>2015</v>
      </c>
      <c r="D11" s="86" t="str">
        <f t="shared" si="0"/>
        <v>U11</v>
      </c>
      <c r="E11" s="87" t="s">
        <v>11</v>
      </c>
      <c r="F11" s="87" t="s">
        <v>183</v>
      </c>
    </row>
    <row r="12" spans="1:8" x14ac:dyDescent="0.3">
      <c r="A12" s="84">
        <v>73117</v>
      </c>
      <c r="B12" s="87" t="s">
        <v>62</v>
      </c>
      <c r="C12" s="86">
        <v>2009</v>
      </c>
      <c r="D12" s="86" t="str">
        <f t="shared" si="0"/>
        <v>U17</v>
      </c>
      <c r="E12" s="87" t="s">
        <v>11</v>
      </c>
      <c r="F12" s="87" t="s">
        <v>183</v>
      </c>
    </row>
    <row r="13" spans="1:8" x14ac:dyDescent="0.3">
      <c r="A13" s="84">
        <v>66723</v>
      </c>
      <c r="B13" s="87" t="s">
        <v>33</v>
      </c>
      <c r="C13" s="86">
        <v>2009</v>
      </c>
      <c r="D13" s="86" t="str">
        <f t="shared" si="0"/>
        <v>U17</v>
      </c>
      <c r="E13" s="87" t="s">
        <v>11</v>
      </c>
      <c r="F13" s="87" t="s">
        <v>183</v>
      </c>
    </row>
    <row r="14" spans="1:8" x14ac:dyDescent="0.3">
      <c r="A14" s="84">
        <v>78269</v>
      </c>
      <c r="B14" s="87" t="s">
        <v>127</v>
      </c>
      <c r="C14" s="86">
        <v>2010</v>
      </c>
      <c r="D14" s="86" t="str">
        <f t="shared" si="0"/>
        <v>U15</v>
      </c>
      <c r="E14" s="87" t="s">
        <v>11</v>
      </c>
      <c r="F14" s="87" t="s">
        <v>183</v>
      </c>
    </row>
    <row r="15" spans="1:8" x14ac:dyDescent="0.3">
      <c r="A15" s="84">
        <v>63410</v>
      </c>
      <c r="B15" s="87" t="s">
        <v>24</v>
      </c>
      <c r="C15" s="86">
        <v>2006</v>
      </c>
      <c r="D15" s="86" t="str">
        <f t="shared" si="0"/>
        <v>U19</v>
      </c>
      <c r="E15" s="87" t="s">
        <v>11</v>
      </c>
      <c r="F15" s="84" t="s">
        <v>183</v>
      </c>
    </row>
    <row r="16" spans="1:8" x14ac:dyDescent="0.3">
      <c r="A16" s="84">
        <v>66738</v>
      </c>
      <c r="B16" s="87" t="s">
        <v>44</v>
      </c>
      <c r="C16" s="86">
        <v>2007</v>
      </c>
      <c r="D16" s="86" t="str">
        <f t="shared" si="0"/>
        <v>U19</v>
      </c>
      <c r="E16" s="87" t="s">
        <v>11</v>
      </c>
      <c r="F16" s="84" t="s">
        <v>183</v>
      </c>
    </row>
    <row r="17" spans="1:6" x14ac:dyDescent="0.3">
      <c r="A17" s="84">
        <v>74704</v>
      </c>
      <c r="B17" s="87" t="s">
        <v>90</v>
      </c>
      <c r="C17" s="86">
        <v>2011</v>
      </c>
      <c r="D17" s="86" t="str">
        <f t="shared" si="0"/>
        <v>U15</v>
      </c>
      <c r="E17" s="87" t="s">
        <v>11</v>
      </c>
      <c r="F17" s="84" t="s">
        <v>183</v>
      </c>
    </row>
    <row r="18" spans="1:6" x14ac:dyDescent="0.3">
      <c r="A18" s="84">
        <v>82995</v>
      </c>
      <c r="B18" s="87" t="s">
        <v>283</v>
      </c>
      <c r="C18" s="86">
        <v>2014</v>
      </c>
      <c r="D18" s="86" t="str">
        <f t="shared" si="0"/>
        <v>U11</v>
      </c>
      <c r="E18" s="87" t="s">
        <v>11</v>
      </c>
      <c r="F18" s="87" t="s">
        <v>183</v>
      </c>
    </row>
    <row r="19" spans="1:6" x14ac:dyDescent="0.3">
      <c r="A19" s="84">
        <v>81487</v>
      </c>
      <c r="B19" s="84" t="s">
        <v>262</v>
      </c>
      <c r="C19" s="85">
        <v>2014</v>
      </c>
      <c r="D19" s="86" t="str">
        <f t="shared" si="0"/>
        <v>U11</v>
      </c>
      <c r="E19" s="87" t="s">
        <v>11</v>
      </c>
      <c r="F19" s="84" t="s">
        <v>183</v>
      </c>
    </row>
    <row r="20" spans="1:6" x14ac:dyDescent="0.3">
      <c r="A20" s="84">
        <v>84226</v>
      </c>
      <c r="B20" s="84" t="s">
        <v>317</v>
      </c>
      <c r="C20" s="85">
        <v>2017</v>
      </c>
      <c r="D20" s="86" t="str">
        <f t="shared" si="0"/>
        <v>U11</v>
      </c>
      <c r="E20" s="84" t="s">
        <v>11</v>
      </c>
      <c r="F20" s="84" t="s">
        <v>183</v>
      </c>
    </row>
    <row r="21" spans="1:6" x14ac:dyDescent="0.3">
      <c r="A21" s="84">
        <v>74362</v>
      </c>
      <c r="B21" s="87" t="s">
        <v>156</v>
      </c>
      <c r="C21" s="86">
        <v>2008</v>
      </c>
      <c r="D21" s="86" t="str">
        <f t="shared" si="0"/>
        <v>U17</v>
      </c>
      <c r="E21" s="87" t="s">
        <v>102</v>
      </c>
      <c r="F21" s="84" t="s">
        <v>183</v>
      </c>
    </row>
    <row r="22" spans="1:6" x14ac:dyDescent="0.3">
      <c r="A22" s="84">
        <v>79177</v>
      </c>
      <c r="B22" s="84" t="s">
        <v>235</v>
      </c>
      <c r="C22" s="85">
        <v>2007</v>
      </c>
      <c r="D22" s="86" t="str">
        <f t="shared" si="0"/>
        <v>U19</v>
      </c>
      <c r="E22" s="84" t="s">
        <v>184</v>
      </c>
      <c r="F22" s="84" t="s">
        <v>182</v>
      </c>
    </row>
    <row r="23" spans="1:6" x14ac:dyDescent="0.3">
      <c r="A23" s="84">
        <v>79178</v>
      </c>
      <c r="B23" s="84" t="s">
        <v>236</v>
      </c>
      <c r="C23" s="85">
        <v>2007</v>
      </c>
      <c r="D23" s="86" t="str">
        <f t="shared" si="0"/>
        <v>U19</v>
      </c>
      <c r="E23" s="84" t="s">
        <v>184</v>
      </c>
      <c r="F23" s="84" t="s">
        <v>182</v>
      </c>
    </row>
    <row r="24" spans="1:6" x14ac:dyDescent="0.3">
      <c r="A24" s="84">
        <v>83846</v>
      </c>
      <c r="B24" s="84" t="s">
        <v>504</v>
      </c>
      <c r="C24" s="85">
        <v>2011</v>
      </c>
      <c r="D24" s="86" t="str">
        <f t="shared" si="0"/>
        <v>U15</v>
      </c>
      <c r="E24" s="84" t="s">
        <v>505</v>
      </c>
      <c r="F24" s="84" t="s">
        <v>182</v>
      </c>
    </row>
    <row r="25" spans="1:6" x14ac:dyDescent="0.3">
      <c r="A25" s="84">
        <v>83944</v>
      </c>
      <c r="B25" s="84" t="s">
        <v>315</v>
      </c>
      <c r="C25" s="85">
        <v>2013</v>
      </c>
      <c r="D25" s="86" t="str">
        <f t="shared" si="0"/>
        <v>U13</v>
      </c>
      <c r="E25" s="84" t="s">
        <v>17</v>
      </c>
      <c r="F25" s="84" t="s">
        <v>183</v>
      </c>
    </row>
    <row r="26" spans="1:6" x14ac:dyDescent="0.3">
      <c r="A26" s="84">
        <v>86812</v>
      </c>
      <c r="B26" s="84" t="s">
        <v>443</v>
      </c>
      <c r="C26" s="85">
        <v>2014</v>
      </c>
      <c r="D26" s="86" t="str">
        <f t="shared" si="0"/>
        <v>U11</v>
      </c>
      <c r="E26" s="84" t="s">
        <v>17</v>
      </c>
      <c r="F26" s="84" t="s">
        <v>183</v>
      </c>
    </row>
    <row r="27" spans="1:6" x14ac:dyDescent="0.3">
      <c r="A27" s="84">
        <v>83945</v>
      </c>
      <c r="B27" s="84" t="s">
        <v>316</v>
      </c>
      <c r="C27" s="85">
        <v>2013</v>
      </c>
      <c r="D27" s="86" t="str">
        <f t="shared" si="0"/>
        <v>U13</v>
      </c>
      <c r="E27" s="84" t="s">
        <v>17</v>
      </c>
      <c r="F27" s="84" t="s">
        <v>183</v>
      </c>
    </row>
    <row r="28" spans="1:6" x14ac:dyDescent="0.3">
      <c r="A28" s="84">
        <v>64467</v>
      </c>
      <c r="B28" s="84" t="s">
        <v>32</v>
      </c>
      <c r="C28" s="85">
        <v>2006</v>
      </c>
      <c r="D28" s="86" t="str">
        <f t="shared" si="0"/>
        <v>U19</v>
      </c>
      <c r="E28" s="84" t="s">
        <v>111</v>
      </c>
      <c r="F28" s="84" t="s">
        <v>183</v>
      </c>
    </row>
    <row r="29" spans="1:6" x14ac:dyDescent="0.3">
      <c r="A29" s="84">
        <v>76468</v>
      </c>
      <c r="B29" s="87" t="s">
        <v>128</v>
      </c>
      <c r="C29" s="86">
        <v>2012</v>
      </c>
      <c r="D29" s="86" t="str">
        <f t="shared" si="0"/>
        <v>U13</v>
      </c>
      <c r="E29" s="87" t="s">
        <v>29</v>
      </c>
      <c r="F29" s="84" t="s">
        <v>182</v>
      </c>
    </row>
    <row r="30" spans="1:6" x14ac:dyDescent="0.3">
      <c r="A30" s="84">
        <v>72219</v>
      </c>
      <c r="B30" s="87" t="s">
        <v>103</v>
      </c>
      <c r="C30" s="86">
        <v>2009</v>
      </c>
      <c r="D30" s="86" t="str">
        <f t="shared" si="0"/>
        <v>U17</v>
      </c>
      <c r="E30" s="87" t="s">
        <v>6</v>
      </c>
      <c r="F30" s="84" t="s">
        <v>182</v>
      </c>
    </row>
    <row r="31" spans="1:6" x14ac:dyDescent="0.3">
      <c r="A31" s="84">
        <v>82013</v>
      </c>
      <c r="B31" s="84" t="s">
        <v>247</v>
      </c>
      <c r="C31" s="85">
        <v>2011</v>
      </c>
      <c r="D31" s="86" t="str">
        <f t="shared" si="0"/>
        <v>U15</v>
      </c>
      <c r="E31" s="84" t="s">
        <v>6</v>
      </c>
      <c r="F31" s="84" t="s">
        <v>182</v>
      </c>
    </row>
    <row r="32" spans="1:6" x14ac:dyDescent="0.3">
      <c r="A32" s="84">
        <v>87762</v>
      </c>
      <c r="B32" s="84" t="s">
        <v>474</v>
      </c>
      <c r="C32" s="85">
        <v>2013</v>
      </c>
      <c r="D32" s="86" t="str">
        <f t="shared" si="0"/>
        <v>U13</v>
      </c>
      <c r="E32" s="84" t="s">
        <v>6</v>
      </c>
      <c r="F32" s="84" t="s">
        <v>182</v>
      </c>
    </row>
    <row r="33" spans="1:6" x14ac:dyDescent="0.3">
      <c r="A33" s="84">
        <v>87144</v>
      </c>
      <c r="B33" s="84" t="s">
        <v>428</v>
      </c>
      <c r="C33" s="85">
        <v>2012</v>
      </c>
      <c r="D33" s="86" t="str">
        <f t="shared" si="0"/>
        <v>U13</v>
      </c>
      <c r="E33" s="84" t="s">
        <v>6</v>
      </c>
      <c r="F33" s="84" t="s">
        <v>182</v>
      </c>
    </row>
    <row r="34" spans="1:6" x14ac:dyDescent="0.3">
      <c r="A34" s="84">
        <v>69713</v>
      </c>
      <c r="B34" s="84" t="s">
        <v>385</v>
      </c>
      <c r="C34" s="85">
        <v>2009</v>
      </c>
      <c r="D34" s="86" t="str">
        <f t="shared" ref="D34:D65" si="1">IF(($H$1-C34)&gt;=19,"U21",IF(($H$1-C34)&gt;=17,"U19",IF(($H$1-C34)&gt;=15,"U17",IF(($H$1-C34)&gt;=13,"U15",IF(($H$1-C34)&gt;=11,"U13","U11")))))</f>
        <v>U17</v>
      </c>
      <c r="E34" s="84" t="s">
        <v>64</v>
      </c>
      <c r="F34" s="84" t="s">
        <v>183</v>
      </c>
    </row>
    <row r="35" spans="1:6" x14ac:dyDescent="0.3">
      <c r="A35" s="84">
        <v>86761</v>
      </c>
      <c r="B35" s="84" t="s">
        <v>445</v>
      </c>
      <c r="C35" s="85">
        <v>2013</v>
      </c>
      <c r="D35" s="86" t="str">
        <f t="shared" si="1"/>
        <v>U13</v>
      </c>
      <c r="E35" s="84" t="s">
        <v>64</v>
      </c>
      <c r="F35" s="84" t="s">
        <v>183</v>
      </c>
    </row>
    <row r="36" spans="1:6" x14ac:dyDescent="0.3">
      <c r="A36" s="84">
        <v>80944</v>
      </c>
      <c r="B36" s="84" t="s">
        <v>222</v>
      </c>
      <c r="C36" s="85">
        <v>2013</v>
      </c>
      <c r="D36" s="86" t="str">
        <f t="shared" si="1"/>
        <v>U13</v>
      </c>
      <c r="E36" s="84" t="s">
        <v>64</v>
      </c>
      <c r="F36" s="84" t="s">
        <v>183</v>
      </c>
    </row>
    <row r="37" spans="1:6" x14ac:dyDescent="0.3">
      <c r="A37" s="89">
        <v>86450</v>
      </c>
      <c r="B37" s="89" t="s">
        <v>401</v>
      </c>
      <c r="C37" s="90">
        <v>2015</v>
      </c>
      <c r="D37" s="91" t="str">
        <f t="shared" si="1"/>
        <v>U11</v>
      </c>
      <c r="E37" s="89" t="s">
        <v>64</v>
      </c>
      <c r="F37" s="89" t="s">
        <v>183</v>
      </c>
    </row>
    <row r="38" spans="1:6" x14ac:dyDescent="0.3">
      <c r="A38" s="84">
        <v>73575</v>
      </c>
      <c r="B38" s="87" t="s">
        <v>165</v>
      </c>
      <c r="C38" s="86">
        <v>2011</v>
      </c>
      <c r="D38" s="86" t="str">
        <f t="shared" si="1"/>
        <v>U15</v>
      </c>
      <c r="E38" s="87" t="s">
        <v>64</v>
      </c>
      <c r="F38" s="84" t="s">
        <v>183</v>
      </c>
    </row>
    <row r="39" spans="1:6" x14ac:dyDescent="0.3">
      <c r="A39" s="84">
        <v>80946</v>
      </c>
      <c r="B39" s="84" t="s">
        <v>221</v>
      </c>
      <c r="C39" s="85">
        <v>2014</v>
      </c>
      <c r="D39" s="86" t="str">
        <f t="shared" si="1"/>
        <v>U11</v>
      </c>
      <c r="E39" s="84" t="s">
        <v>64</v>
      </c>
      <c r="F39" s="84" t="s">
        <v>183</v>
      </c>
    </row>
    <row r="40" spans="1:6" x14ac:dyDescent="0.3">
      <c r="A40" s="84">
        <v>66181</v>
      </c>
      <c r="B40" s="87" t="s">
        <v>39</v>
      </c>
      <c r="C40" s="86">
        <v>2010</v>
      </c>
      <c r="D40" s="86" t="str">
        <f t="shared" si="1"/>
        <v>U15</v>
      </c>
      <c r="E40" s="87" t="s">
        <v>9</v>
      </c>
      <c r="F40" s="84" t="s">
        <v>183</v>
      </c>
    </row>
    <row r="41" spans="1:6" x14ac:dyDescent="0.3">
      <c r="A41" s="84">
        <v>86895</v>
      </c>
      <c r="B41" s="84" t="s">
        <v>424</v>
      </c>
      <c r="C41" s="85">
        <v>2015</v>
      </c>
      <c r="D41" s="86" t="str">
        <f t="shared" si="1"/>
        <v>U11</v>
      </c>
      <c r="E41" s="84" t="s">
        <v>9</v>
      </c>
      <c r="F41" s="84" t="s">
        <v>183</v>
      </c>
    </row>
    <row r="42" spans="1:6" x14ac:dyDescent="0.3">
      <c r="A42" s="89">
        <v>75335</v>
      </c>
      <c r="B42" s="92" t="s">
        <v>95</v>
      </c>
      <c r="C42" s="91">
        <v>2008</v>
      </c>
      <c r="D42" s="91" t="str">
        <f t="shared" si="1"/>
        <v>U17</v>
      </c>
      <c r="E42" s="92" t="s">
        <v>9</v>
      </c>
      <c r="F42" s="89" t="s">
        <v>183</v>
      </c>
    </row>
    <row r="43" spans="1:6" x14ac:dyDescent="0.3">
      <c r="A43" s="84">
        <v>76647</v>
      </c>
      <c r="B43" s="87" t="s">
        <v>107</v>
      </c>
      <c r="C43" s="86">
        <v>2011</v>
      </c>
      <c r="D43" s="86" t="str">
        <f t="shared" si="1"/>
        <v>U15</v>
      </c>
      <c r="E43" s="87" t="s">
        <v>9</v>
      </c>
      <c r="F43" s="84" t="s">
        <v>183</v>
      </c>
    </row>
    <row r="44" spans="1:6" x14ac:dyDescent="0.3">
      <c r="A44" s="84">
        <v>86219</v>
      </c>
      <c r="B44" s="87" t="s">
        <v>444</v>
      </c>
      <c r="C44" s="86">
        <v>2016</v>
      </c>
      <c r="D44" s="86" t="str">
        <f t="shared" si="1"/>
        <v>U11</v>
      </c>
      <c r="E44" s="87" t="s">
        <v>9</v>
      </c>
      <c r="F44" s="84" t="s">
        <v>183</v>
      </c>
    </row>
    <row r="45" spans="1:6" x14ac:dyDescent="0.3">
      <c r="A45" s="84">
        <v>87789</v>
      </c>
      <c r="B45" s="87" t="s">
        <v>487</v>
      </c>
      <c r="C45" s="86">
        <v>2015</v>
      </c>
      <c r="D45" s="86" t="str">
        <f t="shared" si="1"/>
        <v>U11</v>
      </c>
      <c r="E45" s="87" t="s">
        <v>9</v>
      </c>
      <c r="F45" s="84" t="s">
        <v>183</v>
      </c>
    </row>
    <row r="46" spans="1:6" x14ac:dyDescent="0.3">
      <c r="A46" s="84">
        <v>66182</v>
      </c>
      <c r="B46" s="87" t="s">
        <v>38</v>
      </c>
      <c r="C46" s="86">
        <v>2008</v>
      </c>
      <c r="D46" s="86" t="str">
        <f t="shared" si="1"/>
        <v>U17</v>
      </c>
      <c r="E46" s="87" t="s">
        <v>9</v>
      </c>
      <c r="F46" s="84" t="s">
        <v>183</v>
      </c>
    </row>
    <row r="47" spans="1:6" x14ac:dyDescent="0.3">
      <c r="A47" s="84">
        <v>77589</v>
      </c>
      <c r="B47" s="87" t="s">
        <v>119</v>
      </c>
      <c r="C47" s="86">
        <v>2011</v>
      </c>
      <c r="D47" s="86" t="str">
        <f t="shared" si="1"/>
        <v>U15</v>
      </c>
      <c r="E47" s="87" t="s">
        <v>9</v>
      </c>
      <c r="F47" s="84" t="s">
        <v>183</v>
      </c>
    </row>
    <row r="48" spans="1:6" x14ac:dyDescent="0.3">
      <c r="A48" s="84">
        <v>73678</v>
      </c>
      <c r="B48" s="87" t="s">
        <v>86</v>
      </c>
      <c r="C48" s="86">
        <v>2010</v>
      </c>
      <c r="D48" s="86" t="str">
        <f t="shared" si="1"/>
        <v>U15</v>
      </c>
      <c r="E48" s="87" t="s">
        <v>9</v>
      </c>
      <c r="F48" s="84" t="s">
        <v>183</v>
      </c>
    </row>
    <row r="49" spans="1:6" x14ac:dyDescent="0.3">
      <c r="A49" s="84">
        <v>82468</v>
      </c>
      <c r="B49" s="87" t="s">
        <v>408</v>
      </c>
      <c r="C49" s="86">
        <v>2011</v>
      </c>
      <c r="D49" s="86" t="str">
        <f t="shared" si="1"/>
        <v>U15</v>
      </c>
      <c r="E49" s="87" t="s">
        <v>9</v>
      </c>
      <c r="F49" s="84" t="s">
        <v>183</v>
      </c>
    </row>
    <row r="50" spans="1:6" x14ac:dyDescent="0.3">
      <c r="A50" s="84">
        <v>80099</v>
      </c>
      <c r="B50" s="87" t="s">
        <v>294</v>
      </c>
      <c r="C50" s="86">
        <v>2013</v>
      </c>
      <c r="D50" s="86" t="str">
        <f t="shared" si="1"/>
        <v>U13</v>
      </c>
      <c r="E50" s="87" t="s">
        <v>9</v>
      </c>
      <c r="F50" s="84" t="s">
        <v>183</v>
      </c>
    </row>
    <row r="51" spans="1:6" x14ac:dyDescent="0.3">
      <c r="A51" s="84">
        <v>86255</v>
      </c>
      <c r="B51" s="87" t="s">
        <v>400</v>
      </c>
      <c r="C51" s="86">
        <v>2015</v>
      </c>
      <c r="D51" s="86" t="str">
        <f t="shared" si="1"/>
        <v>U11</v>
      </c>
      <c r="E51" s="87" t="s">
        <v>9</v>
      </c>
      <c r="F51" s="84" t="s">
        <v>183</v>
      </c>
    </row>
    <row r="52" spans="1:6" x14ac:dyDescent="0.3">
      <c r="A52" s="84">
        <v>85813</v>
      </c>
      <c r="B52" s="87" t="s">
        <v>464</v>
      </c>
      <c r="C52" s="86">
        <v>2011</v>
      </c>
      <c r="D52" s="86" t="str">
        <f t="shared" si="1"/>
        <v>U15</v>
      </c>
      <c r="E52" s="87" t="s">
        <v>9</v>
      </c>
      <c r="F52" s="84" t="s">
        <v>183</v>
      </c>
    </row>
    <row r="53" spans="1:6" x14ac:dyDescent="0.3">
      <c r="A53" s="84">
        <v>78607</v>
      </c>
      <c r="B53" s="84" t="s">
        <v>273</v>
      </c>
      <c r="C53" s="85">
        <v>2010</v>
      </c>
      <c r="D53" s="86" t="str">
        <f t="shared" si="1"/>
        <v>U15</v>
      </c>
      <c r="E53" s="84" t="s">
        <v>188</v>
      </c>
      <c r="F53" s="84" t="s">
        <v>183</v>
      </c>
    </row>
    <row r="54" spans="1:6" x14ac:dyDescent="0.3">
      <c r="A54" s="84">
        <v>86613</v>
      </c>
      <c r="B54" s="84" t="s">
        <v>386</v>
      </c>
      <c r="C54" s="85">
        <v>2011</v>
      </c>
      <c r="D54" s="86" t="str">
        <f t="shared" si="1"/>
        <v>U15</v>
      </c>
      <c r="E54" s="84" t="s">
        <v>7</v>
      </c>
      <c r="F54" s="84" t="s">
        <v>182</v>
      </c>
    </row>
    <row r="55" spans="1:6" x14ac:dyDescent="0.3">
      <c r="A55" s="84">
        <v>87870</v>
      </c>
      <c r="B55" s="87" t="s">
        <v>512</v>
      </c>
      <c r="C55" s="86">
        <v>2013</v>
      </c>
      <c r="D55" s="86" t="str">
        <f t="shared" si="1"/>
        <v>U13</v>
      </c>
      <c r="E55" s="87" t="s">
        <v>7</v>
      </c>
      <c r="F55" s="84" t="s">
        <v>182</v>
      </c>
    </row>
    <row r="56" spans="1:6" x14ac:dyDescent="0.3">
      <c r="A56" s="84">
        <v>66217</v>
      </c>
      <c r="B56" s="87" t="s">
        <v>35</v>
      </c>
      <c r="C56" s="86">
        <v>2007</v>
      </c>
      <c r="D56" s="86" t="str">
        <f t="shared" si="1"/>
        <v>U19</v>
      </c>
      <c r="E56" s="87" t="s">
        <v>7</v>
      </c>
      <c r="F56" s="84" t="s">
        <v>182</v>
      </c>
    </row>
    <row r="57" spans="1:6" x14ac:dyDescent="0.3">
      <c r="A57" s="84">
        <v>84784</v>
      </c>
      <c r="B57" s="87" t="s">
        <v>399</v>
      </c>
      <c r="C57" s="86">
        <v>2014</v>
      </c>
      <c r="D57" s="86" t="str">
        <f t="shared" si="1"/>
        <v>U11</v>
      </c>
      <c r="E57" s="87" t="s">
        <v>199</v>
      </c>
      <c r="F57" s="84" t="s">
        <v>183</v>
      </c>
    </row>
    <row r="58" spans="1:6" x14ac:dyDescent="0.3">
      <c r="A58" s="84">
        <v>84142</v>
      </c>
      <c r="B58" s="84" t="s">
        <v>348</v>
      </c>
      <c r="C58" s="85">
        <v>2012</v>
      </c>
      <c r="D58" s="85" t="str">
        <f t="shared" si="1"/>
        <v>U13</v>
      </c>
      <c r="E58" s="84" t="s">
        <v>280</v>
      </c>
      <c r="F58" s="84" t="s">
        <v>183</v>
      </c>
    </row>
    <row r="59" spans="1:6" x14ac:dyDescent="0.3">
      <c r="A59" s="84">
        <v>84144</v>
      </c>
      <c r="B59" s="84" t="s">
        <v>349</v>
      </c>
      <c r="C59" s="85">
        <v>2014</v>
      </c>
      <c r="D59" s="85" t="str">
        <f t="shared" si="1"/>
        <v>U11</v>
      </c>
      <c r="E59" s="84" t="s">
        <v>40</v>
      </c>
      <c r="F59" s="84" t="s">
        <v>183</v>
      </c>
    </row>
    <row r="60" spans="1:6" x14ac:dyDescent="0.3">
      <c r="A60" s="84">
        <v>82992</v>
      </c>
      <c r="B60" s="87" t="s">
        <v>295</v>
      </c>
      <c r="C60" s="86">
        <v>2012</v>
      </c>
      <c r="D60" s="86" t="str">
        <f t="shared" si="1"/>
        <v>U13</v>
      </c>
      <c r="E60" s="87" t="s">
        <v>280</v>
      </c>
      <c r="F60" s="84" t="s">
        <v>183</v>
      </c>
    </row>
    <row r="61" spans="1:6" x14ac:dyDescent="0.3">
      <c r="A61" s="84">
        <v>82993</v>
      </c>
      <c r="B61" s="87" t="s">
        <v>296</v>
      </c>
      <c r="C61" s="86">
        <v>2012</v>
      </c>
      <c r="D61" s="86" t="str">
        <f t="shared" si="1"/>
        <v>U13</v>
      </c>
      <c r="E61" s="87" t="s">
        <v>280</v>
      </c>
      <c r="F61" s="84" t="s">
        <v>183</v>
      </c>
    </row>
    <row r="62" spans="1:6" x14ac:dyDescent="0.3">
      <c r="A62" s="84">
        <v>84145</v>
      </c>
      <c r="B62" s="84" t="s">
        <v>347</v>
      </c>
      <c r="C62" s="85">
        <v>2013</v>
      </c>
      <c r="D62" s="85" t="str">
        <f t="shared" si="1"/>
        <v>U13</v>
      </c>
      <c r="E62" s="84" t="s">
        <v>280</v>
      </c>
      <c r="F62" s="84" t="s">
        <v>183</v>
      </c>
    </row>
    <row r="63" spans="1:6" x14ac:dyDescent="0.3">
      <c r="A63" s="84">
        <v>84146</v>
      </c>
      <c r="B63" s="84" t="s">
        <v>346</v>
      </c>
      <c r="C63" s="85">
        <v>2013</v>
      </c>
      <c r="D63" s="85" t="str">
        <f t="shared" si="1"/>
        <v>U13</v>
      </c>
      <c r="E63" s="84" t="s">
        <v>280</v>
      </c>
      <c r="F63" s="84" t="s">
        <v>183</v>
      </c>
    </row>
    <row r="64" spans="1:6" x14ac:dyDescent="0.3">
      <c r="A64" s="84">
        <v>84147</v>
      </c>
      <c r="B64" s="84" t="s">
        <v>345</v>
      </c>
      <c r="C64" s="85">
        <v>2012</v>
      </c>
      <c r="D64" s="85" t="str">
        <f t="shared" si="1"/>
        <v>U13</v>
      </c>
      <c r="E64" s="84" t="s">
        <v>280</v>
      </c>
      <c r="F64" s="84" t="s">
        <v>183</v>
      </c>
    </row>
    <row r="65" spans="1:6" x14ac:dyDescent="0.3">
      <c r="A65" s="84">
        <v>84149</v>
      </c>
      <c r="B65" s="84" t="s">
        <v>398</v>
      </c>
      <c r="C65" s="85">
        <v>2016</v>
      </c>
      <c r="D65" s="85" t="str">
        <f t="shared" si="1"/>
        <v>U11</v>
      </c>
      <c r="E65" s="84" t="s">
        <v>280</v>
      </c>
      <c r="F65" s="84" t="s">
        <v>183</v>
      </c>
    </row>
    <row r="66" spans="1:6" x14ac:dyDescent="0.3">
      <c r="A66" s="89">
        <v>84227</v>
      </c>
      <c r="B66" s="89" t="s">
        <v>308</v>
      </c>
      <c r="C66" s="90">
        <v>2010</v>
      </c>
      <c r="D66" s="91" t="str">
        <f t="shared" ref="D66:D102" si="2">IF(($H$1-C66)&gt;=19,"U21",IF(($H$1-C66)&gt;=17,"U19",IF(($H$1-C66)&gt;=15,"U17",IF(($H$1-C66)&gt;=13,"U15",IF(($H$1-C66)&gt;=11,"U13","U11")))))</f>
        <v>U15</v>
      </c>
      <c r="E66" s="89" t="s">
        <v>10</v>
      </c>
      <c r="F66" s="89" t="s">
        <v>182</v>
      </c>
    </row>
    <row r="67" spans="1:6" x14ac:dyDescent="0.3">
      <c r="A67" s="84">
        <v>76633</v>
      </c>
      <c r="B67" s="87" t="s">
        <v>126</v>
      </c>
      <c r="C67" s="86">
        <v>2009</v>
      </c>
      <c r="D67" s="86" t="str">
        <f t="shared" si="2"/>
        <v>U17</v>
      </c>
      <c r="E67" s="87" t="s">
        <v>99</v>
      </c>
      <c r="F67" s="84" t="s">
        <v>182</v>
      </c>
    </row>
    <row r="68" spans="1:6" x14ac:dyDescent="0.3">
      <c r="A68" s="89">
        <v>65261</v>
      </c>
      <c r="B68" s="92" t="s">
        <v>129</v>
      </c>
      <c r="C68" s="91">
        <v>2006</v>
      </c>
      <c r="D68" s="91" t="str">
        <f t="shared" si="2"/>
        <v>U19</v>
      </c>
      <c r="E68" s="92" t="s">
        <v>99</v>
      </c>
      <c r="F68" s="89" t="s">
        <v>182</v>
      </c>
    </row>
    <row r="69" spans="1:6" x14ac:dyDescent="0.3">
      <c r="A69" s="89">
        <v>69237</v>
      </c>
      <c r="B69" s="92" t="s">
        <v>100</v>
      </c>
      <c r="C69" s="91">
        <v>2007</v>
      </c>
      <c r="D69" s="91" t="str">
        <f t="shared" si="2"/>
        <v>U19</v>
      </c>
      <c r="E69" s="92" t="s">
        <v>99</v>
      </c>
      <c r="F69" s="89" t="s">
        <v>182</v>
      </c>
    </row>
    <row r="70" spans="1:6" x14ac:dyDescent="0.3">
      <c r="A70" s="84">
        <v>74159</v>
      </c>
      <c r="B70" s="84" t="s">
        <v>311</v>
      </c>
      <c r="C70" s="85">
        <v>2007</v>
      </c>
      <c r="D70" s="86" t="str">
        <f t="shared" si="2"/>
        <v>U19</v>
      </c>
      <c r="E70" s="84" t="s">
        <v>192</v>
      </c>
      <c r="F70" s="84" t="s">
        <v>183</v>
      </c>
    </row>
    <row r="71" spans="1:6" x14ac:dyDescent="0.3">
      <c r="A71" s="84">
        <v>74166</v>
      </c>
      <c r="B71" s="87" t="s">
        <v>92</v>
      </c>
      <c r="C71" s="86">
        <v>2007</v>
      </c>
      <c r="D71" s="86" t="str">
        <f t="shared" si="2"/>
        <v>U19</v>
      </c>
      <c r="E71" s="87" t="s">
        <v>192</v>
      </c>
      <c r="F71" s="84" t="s">
        <v>183</v>
      </c>
    </row>
    <row r="72" spans="1:6" x14ac:dyDescent="0.3">
      <c r="A72" s="84">
        <v>74167</v>
      </c>
      <c r="B72" s="84" t="s">
        <v>310</v>
      </c>
      <c r="C72" s="85">
        <v>2007</v>
      </c>
      <c r="D72" s="86" t="str">
        <f t="shared" si="2"/>
        <v>U19</v>
      </c>
      <c r="E72" s="84" t="s">
        <v>192</v>
      </c>
      <c r="F72" s="84" t="s">
        <v>183</v>
      </c>
    </row>
    <row r="73" spans="1:6" x14ac:dyDescent="0.3">
      <c r="A73" s="84">
        <v>73982</v>
      </c>
      <c r="B73" s="87" t="s">
        <v>85</v>
      </c>
      <c r="C73" s="86">
        <v>2011</v>
      </c>
      <c r="D73" s="86" t="str">
        <f t="shared" si="2"/>
        <v>U15</v>
      </c>
      <c r="E73" s="87" t="s">
        <v>40</v>
      </c>
      <c r="F73" s="84" t="s">
        <v>183</v>
      </c>
    </row>
    <row r="74" spans="1:6" x14ac:dyDescent="0.3">
      <c r="A74" s="84">
        <v>70765</v>
      </c>
      <c r="B74" s="87" t="s">
        <v>49</v>
      </c>
      <c r="C74" s="86">
        <v>2009</v>
      </c>
      <c r="D74" s="86" t="str">
        <f t="shared" si="2"/>
        <v>U17</v>
      </c>
      <c r="E74" s="87" t="s">
        <v>40</v>
      </c>
      <c r="F74" s="84" t="s">
        <v>183</v>
      </c>
    </row>
    <row r="75" spans="1:6" x14ac:dyDescent="0.3">
      <c r="A75" s="84">
        <v>74162</v>
      </c>
      <c r="B75" s="87" t="s">
        <v>167</v>
      </c>
      <c r="C75" s="86">
        <v>2010</v>
      </c>
      <c r="D75" s="86" t="str">
        <f t="shared" si="2"/>
        <v>U15</v>
      </c>
      <c r="E75" s="87" t="s">
        <v>40</v>
      </c>
      <c r="F75" s="84" t="s">
        <v>183</v>
      </c>
    </row>
    <row r="76" spans="1:6" x14ac:dyDescent="0.3">
      <c r="A76" s="84">
        <v>87889</v>
      </c>
      <c r="B76" s="87" t="s">
        <v>513</v>
      </c>
      <c r="C76" s="86">
        <v>2016</v>
      </c>
      <c r="D76" s="86" t="str">
        <f t="shared" si="2"/>
        <v>U11</v>
      </c>
      <c r="E76" s="87" t="s">
        <v>40</v>
      </c>
      <c r="F76" s="84" t="s">
        <v>183</v>
      </c>
    </row>
    <row r="77" spans="1:6" x14ac:dyDescent="0.3">
      <c r="A77" s="84">
        <v>83537</v>
      </c>
      <c r="B77" s="87" t="s">
        <v>344</v>
      </c>
      <c r="C77" s="86">
        <v>2012</v>
      </c>
      <c r="D77" s="86" t="str">
        <f t="shared" si="2"/>
        <v>U13</v>
      </c>
      <c r="E77" s="87" t="s">
        <v>40</v>
      </c>
      <c r="F77" s="84" t="s">
        <v>183</v>
      </c>
    </row>
    <row r="78" spans="1:6" x14ac:dyDescent="0.3">
      <c r="A78" s="84">
        <v>87548</v>
      </c>
      <c r="B78" s="87" t="s">
        <v>460</v>
      </c>
      <c r="C78" s="86">
        <v>2015</v>
      </c>
      <c r="D78" s="86" t="str">
        <f t="shared" si="2"/>
        <v>U11</v>
      </c>
      <c r="E78" s="87" t="s">
        <v>40</v>
      </c>
      <c r="F78" s="84" t="s">
        <v>183</v>
      </c>
    </row>
    <row r="79" spans="1:6" x14ac:dyDescent="0.3">
      <c r="A79" s="84">
        <v>70856</v>
      </c>
      <c r="B79" s="87" t="s">
        <v>65</v>
      </c>
      <c r="C79" s="86">
        <v>2008</v>
      </c>
      <c r="D79" s="86" t="str">
        <f t="shared" si="2"/>
        <v>U17</v>
      </c>
      <c r="E79" s="88" t="s">
        <v>40</v>
      </c>
      <c r="F79" s="84" t="s">
        <v>183</v>
      </c>
    </row>
    <row r="80" spans="1:6" x14ac:dyDescent="0.3">
      <c r="A80" s="84">
        <v>68340</v>
      </c>
      <c r="B80" s="87" t="s">
        <v>36</v>
      </c>
      <c r="C80" s="86">
        <v>2008</v>
      </c>
      <c r="D80" s="86" t="str">
        <f t="shared" si="2"/>
        <v>U17</v>
      </c>
      <c r="E80" s="88" t="s">
        <v>40</v>
      </c>
      <c r="F80" s="84" t="s">
        <v>183</v>
      </c>
    </row>
    <row r="81" spans="1:6" x14ac:dyDescent="0.3">
      <c r="A81" s="84">
        <v>64860</v>
      </c>
      <c r="B81" s="87" t="s">
        <v>26</v>
      </c>
      <c r="C81" s="86">
        <v>2006</v>
      </c>
      <c r="D81" s="86" t="str">
        <f t="shared" si="2"/>
        <v>U19</v>
      </c>
      <c r="E81" s="87" t="s">
        <v>40</v>
      </c>
      <c r="F81" s="84" t="s">
        <v>183</v>
      </c>
    </row>
    <row r="82" spans="1:6" x14ac:dyDescent="0.3">
      <c r="A82" s="84">
        <v>87467</v>
      </c>
      <c r="B82" s="87" t="s">
        <v>447</v>
      </c>
      <c r="C82" s="86">
        <v>2012</v>
      </c>
      <c r="D82" s="86" t="str">
        <f t="shared" si="2"/>
        <v>U13</v>
      </c>
      <c r="E82" s="87" t="s">
        <v>5</v>
      </c>
      <c r="F82" s="84" t="s">
        <v>182</v>
      </c>
    </row>
    <row r="83" spans="1:6" x14ac:dyDescent="0.3">
      <c r="A83" s="84">
        <v>84187</v>
      </c>
      <c r="B83" s="84" t="s">
        <v>337</v>
      </c>
      <c r="C83" s="85">
        <v>2015</v>
      </c>
      <c r="D83" s="85" t="str">
        <f t="shared" si="2"/>
        <v>U11</v>
      </c>
      <c r="E83" s="84" t="s">
        <v>5</v>
      </c>
      <c r="F83" s="84" t="s">
        <v>182</v>
      </c>
    </row>
    <row r="84" spans="1:6" x14ac:dyDescent="0.3">
      <c r="A84" s="84">
        <v>78609</v>
      </c>
      <c r="B84" s="87" t="s">
        <v>159</v>
      </c>
      <c r="C84" s="86">
        <v>2010</v>
      </c>
      <c r="D84" s="86" t="str">
        <f t="shared" si="2"/>
        <v>U15</v>
      </c>
      <c r="E84" s="87" t="s">
        <v>5</v>
      </c>
      <c r="F84" s="87" t="s">
        <v>182</v>
      </c>
    </row>
    <row r="85" spans="1:6" x14ac:dyDescent="0.3">
      <c r="A85" s="84">
        <v>84188</v>
      </c>
      <c r="B85" s="87" t="s">
        <v>421</v>
      </c>
      <c r="C85" s="86">
        <v>2013</v>
      </c>
      <c r="D85" s="86" t="str">
        <f t="shared" si="2"/>
        <v>U13</v>
      </c>
      <c r="E85" s="87" t="s">
        <v>5</v>
      </c>
      <c r="F85" s="87" t="s">
        <v>182</v>
      </c>
    </row>
    <row r="86" spans="1:6" x14ac:dyDescent="0.3">
      <c r="A86" s="89">
        <v>84190</v>
      </c>
      <c r="B86" s="89" t="s">
        <v>274</v>
      </c>
      <c r="C86" s="90">
        <v>2015</v>
      </c>
      <c r="D86" s="91" t="str">
        <f t="shared" si="2"/>
        <v>U11</v>
      </c>
      <c r="E86" s="89" t="s">
        <v>5</v>
      </c>
      <c r="F86" s="89" t="s">
        <v>182</v>
      </c>
    </row>
    <row r="87" spans="1:6" x14ac:dyDescent="0.3">
      <c r="A87" s="84">
        <v>71434</v>
      </c>
      <c r="B87" s="87" t="s">
        <v>61</v>
      </c>
      <c r="C87" s="86">
        <v>2008</v>
      </c>
      <c r="D87" s="86" t="str">
        <f t="shared" si="2"/>
        <v>U17</v>
      </c>
      <c r="E87" s="87" t="s">
        <v>5</v>
      </c>
      <c r="F87" s="84" t="s">
        <v>182</v>
      </c>
    </row>
    <row r="88" spans="1:6" x14ac:dyDescent="0.3">
      <c r="A88" s="84">
        <v>86549</v>
      </c>
      <c r="B88" s="84" t="s">
        <v>452</v>
      </c>
      <c r="C88" s="85">
        <v>2009</v>
      </c>
      <c r="D88" s="85" t="str">
        <f t="shared" si="2"/>
        <v>U17</v>
      </c>
      <c r="E88" s="84" t="s">
        <v>5</v>
      </c>
      <c r="F88" s="84" t="s">
        <v>182</v>
      </c>
    </row>
    <row r="89" spans="1:6" x14ac:dyDescent="0.3">
      <c r="A89" s="84">
        <v>72044</v>
      </c>
      <c r="B89" s="87" t="s">
        <v>170</v>
      </c>
      <c r="C89" s="86">
        <v>2008</v>
      </c>
      <c r="D89" s="86" t="str">
        <f t="shared" si="2"/>
        <v>U17</v>
      </c>
      <c r="E89" s="87" t="s">
        <v>526</v>
      </c>
      <c r="F89" s="84" t="s">
        <v>182</v>
      </c>
    </row>
    <row r="90" spans="1:6" x14ac:dyDescent="0.3">
      <c r="A90" s="84">
        <v>87470</v>
      </c>
      <c r="B90" s="84" t="s">
        <v>569</v>
      </c>
      <c r="C90" s="85">
        <v>2013</v>
      </c>
      <c r="D90" s="86" t="str">
        <f t="shared" si="2"/>
        <v>U13</v>
      </c>
      <c r="E90" s="84" t="s">
        <v>568</v>
      </c>
      <c r="F90" s="84" t="s">
        <v>182</v>
      </c>
    </row>
    <row r="91" spans="1:6" x14ac:dyDescent="0.3">
      <c r="A91" s="84">
        <v>87469</v>
      </c>
      <c r="B91" s="84" t="s">
        <v>570</v>
      </c>
      <c r="C91" s="85">
        <v>2015</v>
      </c>
      <c r="D91" s="86" t="str">
        <f t="shared" si="2"/>
        <v>U11</v>
      </c>
      <c r="E91" s="84" t="s">
        <v>568</v>
      </c>
      <c r="F91" s="84" t="s">
        <v>182</v>
      </c>
    </row>
    <row r="92" spans="1:6" x14ac:dyDescent="0.3">
      <c r="A92" s="84">
        <v>87475</v>
      </c>
      <c r="B92" s="87" t="s">
        <v>571</v>
      </c>
      <c r="C92" s="86">
        <v>2014</v>
      </c>
      <c r="D92" s="86" t="str">
        <f t="shared" si="2"/>
        <v>U11</v>
      </c>
      <c r="E92" s="87" t="s">
        <v>568</v>
      </c>
      <c r="F92" s="84" t="s">
        <v>182</v>
      </c>
    </row>
    <row r="93" spans="1:6" x14ac:dyDescent="0.3">
      <c r="A93" s="84">
        <v>89391</v>
      </c>
      <c r="B93" s="87" t="s">
        <v>591</v>
      </c>
      <c r="C93" s="86">
        <v>2015</v>
      </c>
      <c r="D93" s="86" t="str">
        <f t="shared" si="2"/>
        <v>U11</v>
      </c>
      <c r="E93" s="87" t="s">
        <v>145</v>
      </c>
      <c r="F93" s="84" t="s">
        <v>183</v>
      </c>
    </row>
    <row r="94" spans="1:6" x14ac:dyDescent="0.3">
      <c r="A94" s="84">
        <v>89438</v>
      </c>
      <c r="B94" s="84" t="s">
        <v>592</v>
      </c>
      <c r="C94" s="85">
        <v>2014</v>
      </c>
      <c r="D94" s="86" t="str">
        <f t="shared" si="2"/>
        <v>U11</v>
      </c>
      <c r="E94" s="84" t="s">
        <v>280</v>
      </c>
      <c r="F94" s="84" t="s">
        <v>183</v>
      </c>
    </row>
    <row r="95" spans="1:6" x14ac:dyDescent="0.3">
      <c r="A95" s="84">
        <v>89424</v>
      </c>
      <c r="B95" s="87" t="s">
        <v>593</v>
      </c>
      <c r="C95" s="86">
        <v>2016</v>
      </c>
      <c r="D95" s="86" t="str">
        <f t="shared" si="2"/>
        <v>U11</v>
      </c>
      <c r="E95" s="87" t="s">
        <v>9</v>
      </c>
      <c r="F95" s="84" t="s">
        <v>183</v>
      </c>
    </row>
    <row r="96" spans="1:6" x14ac:dyDescent="0.3">
      <c r="A96" s="84">
        <v>89441</v>
      </c>
      <c r="B96" s="87" t="s">
        <v>594</v>
      </c>
      <c r="C96" s="86">
        <v>2016</v>
      </c>
      <c r="D96" s="86" t="str">
        <f t="shared" si="2"/>
        <v>U11</v>
      </c>
      <c r="E96" s="87" t="s">
        <v>6</v>
      </c>
      <c r="F96" s="84" t="s">
        <v>182</v>
      </c>
    </row>
    <row r="97" spans="1:18" x14ac:dyDescent="0.3">
      <c r="A97" s="84">
        <v>89731</v>
      </c>
      <c r="B97" s="87" t="s">
        <v>595</v>
      </c>
      <c r="C97" s="86">
        <v>2014</v>
      </c>
      <c r="D97" s="86" t="str">
        <f t="shared" si="2"/>
        <v>U11</v>
      </c>
      <c r="E97" s="87" t="s">
        <v>6</v>
      </c>
      <c r="F97" s="84" t="s">
        <v>182</v>
      </c>
    </row>
    <row r="98" spans="1:18" x14ac:dyDescent="0.3">
      <c r="A98" s="75">
        <v>88066</v>
      </c>
      <c r="B98" s="75" t="s">
        <v>614</v>
      </c>
      <c r="C98" s="76">
        <v>2011</v>
      </c>
      <c r="D98" s="76" t="str">
        <f t="shared" si="2"/>
        <v>U15</v>
      </c>
      <c r="E98" s="75" t="s">
        <v>615</v>
      </c>
      <c r="F98" s="75" t="s">
        <v>183</v>
      </c>
      <c r="K98" s="75"/>
      <c r="L98" s="78"/>
      <c r="M98" s="77"/>
      <c r="N98" s="77"/>
      <c r="O98" s="78"/>
    </row>
    <row r="99" spans="1:18" x14ac:dyDescent="0.3">
      <c r="A99" s="75">
        <v>84374</v>
      </c>
      <c r="B99" s="75" t="s">
        <v>616</v>
      </c>
      <c r="C99" s="76">
        <v>2010</v>
      </c>
      <c r="D99" s="77" t="str">
        <f t="shared" si="2"/>
        <v>U15</v>
      </c>
      <c r="E99" s="75" t="s">
        <v>581</v>
      </c>
      <c r="F99" s="75" t="s">
        <v>183</v>
      </c>
      <c r="H99" s="75"/>
      <c r="K99" s="75"/>
      <c r="L99" s="78"/>
      <c r="M99" s="77"/>
      <c r="N99" s="77"/>
      <c r="O99" s="78"/>
    </row>
    <row r="100" spans="1:18" x14ac:dyDescent="0.3">
      <c r="A100" s="75">
        <v>73179</v>
      </c>
      <c r="B100" s="75" t="s">
        <v>632</v>
      </c>
      <c r="C100" s="76">
        <v>2006</v>
      </c>
      <c r="D100" s="77" t="str">
        <f t="shared" si="2"/>
        <v>U19</v>
      </c>
      <c r="E100" s="75" t="s">
        <v>9</v>
      </c>
      <c r="F100" s="75" t="s">
        <v>183</v>
      </c>
      <c r="K100" s="75"/>
      <c r="L100" s="78"/>
      <c r="M100" s="77"/>
      <c r="N100" s="77"/>
      <c r="O100" s="78"/>
    </row>
    <row r="101" spans="1:18" x14ac:dyDescent="0.3">
      <c r="A101" s="75">
        <v>85480</v>
      </c>
      <c r="B101" s="75" t="s">
        <v>633</v>
      </c>
      <c r="C101" s="76">
        <v>2008</v>
      </c>
      <c r="D101" s="77" t="str">
        <f t="shared" si="2"/>
        <v>U17</v>
      </c>
      <c r="E101" s="75" t="s">
        <v>370</v>
      </c>
      <c r="F101" s="75" t="s">
        <v>182</v>
      </c>
      <c r="I101" s="75"/>
      <c r="K101" s="75"/>
      <c r="L101" s="78"/>
      <c r="M101" s="77"/>
      <c r="N101" s="77"/>
      <c r="O101" s="78"/>
    </row>
    <row r="102" spans="1:18" x14ac:dyDescent="0.3">
      <c r="A102" s="75">
        <v>88062</v>
      </c>
      <c r="B102" s="75" t="s">
        <v>665</v>
      </c>
      <c r="C102" s="76">
        <v>2013</v>
      </c>
      <c r="D102" s="76" t="str">
        <f t="shared" si="2"/>
        <v>U13</v>
      </c>
      <c r="E102" s="75" t="s">
        <v>615</v>
      </c>
      <c r="F102" s="75" t="s">
        <v>183</v>
      </c>
      <c r="H102" s="75"/>
      <c r="I102" s="75"/>
      <c r="K102" s="75"/>
      <c r="L102" s="75"/>
      <c r="M102" s="76"/>
      <c r="N102" s="77"/>
    </row>
    <row r="103" spans="1:18" x14ac:dyDescent="0.3">
      <c r="I103" s="75"/>
      <c r="K103" s="75"/>
      <c r="L103" s="78"/>
      <c r="M103" s="77"/>
      <c r="N103" s="77"/>
      <c r="O103" s="78"/>
      <c r="R103" s="82"/>
    </row>
    <row r="104" spans="1:18" x14ac:dyDescent="0.3">
      <c r="I104" s="75"/>
      <c r="K104" s="75"/>
      <c r="L104" s="75"/>
      <c r="M104" s="76"/>
      <c r="N104" s="77"/>
    </row>
    <row r="105" spans="1:18" x14ac:dyDescent="0.3">
      <c r="I105" s="75"/>
      <c r="K105" s="75"/>
      <c r="L105" s="75"/>
      <c r="M105" s="76"/>
      <c r="N105" s="77"/>
    </row>
    <row r="106" spans="1:18" x14ac:dyDescent="0.3">
      <c r="I106" s="75"/>
      <c r="K106" s="75"/>
      <c r="L106" s="75"/>
      <c r="M106" s="76"/>
      <c r="N106" s="77"/>
    </row>
    <row r="107" spans="1:18" x14ac:dyDescent="0.3">
      <c r="I107" s="75"/>
      <c r="K107" s="75"/>
      <c r="L107" s="75"/>
      <c r="M107" s="76"/>
      <c r="N107" s="77"/>
    </row>
    <row r="108" spans="1:18" x14ac:dyDescent="0.3">
      <c r="I108" s="75"/>
    </row>
  </sheetData>
  <autoFilter ref="A1:F97"/>
  <sortState ref="A3:F89">
    <sortCondition ref="E3:E89"/>
    <sortCondition ref="B3:B89"/>
  </sortState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P430"/>
  <sheetViews>
    <sheetView topLeftCell="A28" workbookViewId="0">
      <selection activeCell="E43" sqref="E43"/>
    </sheetView>
  </sheetViews>
  <sheetFormatPr defaultColWidth="9.109375" defaultRowHeight="14.4" x14ac:dyDescent="0.3"/>
  <cols>
    <col min="1" max="1" width="6.5546875" style="75" customWidth="1"/>
    <col min="2" max="2" width="20" style="75" customWidth="1"/>
    <col min="3" max="3" width="8.6640625" style="76" bestFit="1" customWidth="1"/>
    <col min="4" max="4" width="11.33203125" style="75" bestFit="1" customWidth="1"/>
    <col min="5" max="5" width="24.33203125" style="75" bestFit="1" customWidth="1"/>
    <col min="6" max="6" width="6.6640625" style="75" bestFit="1" customWidth="1"/>
    <col min="7" max="7" width="9.109375" style="82"/>
    <col min="8" max="8" width="5.44140625" style="82" bestFit="1" customWidth="1"/>
    <col min="9" max="16384" width="9.109375" style="82"/>
  </cols>
  <sheetData>
    <row r="1" spans="1:9" x14ac:dyDescent="0.3">
      <c r="A1" s="75" t="s">
        <v>178</v>
      </c>
      <c r="B1" s="75" t="s">
        <v>1</v>
      </c>
      <c r="C1" s="76" t="s">
        <v>179</v>
      </c>
      <c r="D1" s="75" t="s">
        <v>190</v>
      </c>
      <c r="E1" s="75" t="s">
        <v>180</v>
      </c>
      <c r="F1" s="75" t="s">
        <v>181</v>
      </c>
      <c r="H1" s="82">
        <v>2024</v>
      </c>
    </row>
    <row r="2" spans="1:9" x14ac:dyDescent="0.3">
      <c r="A2" s="89">
        <v>83376</v>
      </c>
      <c r="B2" s="89" t="s">
        <v>343</v>
      </c>
      <c r="C2" s="90">
        <v>2008</v>
      </c>
      <c r="D2" s="91" t="str">
        <f t="shared" ref="D2:D65" si="0">IF(($H$1-C2)&gt;=19,"U21",IF(($H$1-C2)&gt;=17,"U19",IF(($H$1-C2)&gt;=15,"U17",IF(($H$1-C2)&gt;=13,"U15",IF(($H$1-C2)&gt;=11,"U13","U11")))))</f>
        <v>U17</v>
      </c>
      <c r="E2" s="89" t="s">
        <v>201</v>
      </c>
      <c r="F2" s="89" t="s">
        <v>182</v>
      </c>
    </row>
    <row r="3" spans="1:9" x14ac:dyDescent="0.3">
      <c r="A3" s="84">
        <v>82531</v>
      </c>
      <c r="B3" s="84" t="s">
        <v>301</v>
      </c>
      <c r="C3" s="85">
        <v>2012</v>
      </c>
      <c r="D3" s="86" t="str">
        <f t="shared" si="0"/>
        <v>U13</v>
      </c>
      <c r="E3" s="84" t="s">
        <v>201</v>
      </c>
      <c r="F3" s="84" t="s">
        <v>182</v>
      </c>
      <c r="I3" s="82" t="s">
        <v>281</v>
      </c>
    </row>
    <row r="4" spans="1:9" x14ac:dyDescent="0.3">
      <c r="A4" s="84">
        <v>80232</v>
      </c>
      <c r="B4" s="84" t="s">
        <v>224</v>
      </c>
      <c r="C4" s="85">
        <v>2011</v>
      </c>
      <c r="D4" s="86" t="str">
        <f t="shared" si="0"/>
        <v>U15</v>
      </c>
      <c r="E4" s="84" t="s">
        <v>201</v>
      </c>
      <c r="F4" s="84" t="s">
        <v>182</v>
      </c>
      <c r="I4" s="82" t="s">
        <v>281</v>
      </c>
    </row>
    <row r="5" spans="1:9" ht="15" x14ac:dyDescent="0.25">
      <c r="A5" s="84">
        <v>84814</v>
      </c>
      <c r="B5" s="84" t="s">
        <v>350</v>
      </c>
      <c r="C5" s="85">
        <v>2012</v>
      </c>
      <c r="D5" s="86" t="str">
        <f t="shared" si="0"/>
        <v>U13</v>
      </c>
      <c r="E5" s="84" t="s">
        <v>150</v>
      </c>
      <c r="F5" s="84" t="s">
        <v>183</v>
      </c>
    </row>
    <row r="6" spans="1:9" x14ac:dyDescent="0.3">
      <c r="A6" s="84">
        <v>86487</v>
      </c>
      <c r="B6" s="84" t="s">
        <v>407</v>
      </c>
      <c r="C6" s="85">
        <v>2011</v>
      </c>
      <c r="D6" s="86" t="str">
        <f t="shared" si="0"/>
        <v>U15</v>
      </c>
      <c r="E6" s="84" t="s">
        <v>150</v>
      </c>
      <c r="F6" s="84" t="s">
        <v>183</v>
      </c>
    </row>
    <row r="7" spans="1:9" ht="15" x14ac:dyDescent="0.25">
      <c r="A7" s="84">
        <v>86299</v>
      </c>
      <c r="B7" s="84" t="s">
        <v>450</v>
      </c>
      <c r="C7" s="85">
        <v>2014</v>
      </c>
      <c r="D7" s="86" t="str">
        <f t="shared" si="0"/>
        <v>U11</v>
      </c>
      <c r="E7" s="84" t="s">
        <v>253</v>
      </c>
      <c r="F7" s="84" t="s">
        <v>183</v>
      </c>
    </row>
    <row r="8" spans="1:9" x14ac:dyDescent="0.3">
      <c r="A8" s="84">
        <v>83983</v>
      </c>
      <c r="B8" s="84" t="s">
        <v>451</v>
      </c>
      <c r="C8" s="85">
        <v>2011</v>
      </c>
      <c r="D8" s="86" t="str">
        <f t="shared" si="0"/>
        <v>U15</v>
      </c>
      <c r="E8" s="84" t="s">
        <v>253</v>
      </c>
      <c r="F8" s="84" t="s">
        <v>183</v>
      </c>
    </row>
    <row r="9" spans="1:9" x14ac:dyDescent="0.3">
      <c r="A9" s="84">
        <v>82354</v>
      </c>
      <c r="B9" s="84" t="s">
        <v>270</v>
      </c>
      <c r="C9" s="85">
        <v>2009</v>
      </c>
      <c r="D9" s="86" t="str">
        <f t="shared" si="0"/>
        <v>U17</v>
      </c>
      <c r="E9" s="84" t="s">
        <v>253</v>
      </c>
      <c r="F9" s="84" t="s">
        <v>183</v>
      </c>
    </row>
    <row r="10" spans="1:9" ht="15" x14ac:dyDescent="0.25">
      <c r="A10" s="84">
        <v>79854</v>
      </c>
      <c r="B10" s="84" t="s">
        <v>269</v>
      </c>
      <c r="C10" s="85">
        <v>2009</v>
      </c>
      <c r="D10" s="86" t="str">
        <f t="shared" si="0"/>
        <v>U17</v>
      </c>
      <c r="E10" s="84" t="s">
        <v>253</v>
      </c>
      <c r="F10" s="84" t="s">
        <v>183</v>
      </c>
    </row>
    <row r="11" spans="1:9" x14ac:dyDescent="0.3">
      <c r="A11" s="84">
        <v>86301</v>
      </c>
      <c r="B11" s="84" t="s">
        <v>434</v>
      </c>
      <c r="C11" s="85">
        <v>2012</v>
      </c>
      <c r="D11" s="86" t="str">
        <f t="shared" si="0"/>
        <v>U13</v>
      </c>
      <c r="E11" s="84" t="s">
        <v>253</v>
      </c>
      <c r="F11" s="84" t="s">
        <v>183</v>
      </c>
    </row>
    <row r="12" spans="1:9" x14ac:dyDescent="0.3">
      <c r="A12" s="84">
        <v>87096</v>
      </c>
      <c r="B12" s="84" t="s">
        <v>466</v>
      </c>
      <c r="C12" s="85">
        <v>2010</v>
      </c>
      <c r="D12" s="86" t="str">
        <f t="shared" si="0"/>
        <v>U15</v>
      </c>
      <c r="E12" s="84" t="s">
        <v>253</v>
      </c>
      <c r="F12" s="84" t="s">
        <v>183</v>
      </c>
    </row>
    <row r="13" spans="1:9" x14ac:dyDescent="0.3">
      <c r="A13" s="84">
        <v>86302</v>
      </c>
      <c r="B13" s="84" t="s">
        <v>435</v>
      </c>
      <c r="C13" s="85">
        <v>2010</v>
      </c>
      <c r="D13" s="86" t="str">
        <f t="shared" si="0"/>
        <v>U15</v>
      </c>
      <c r="E13" s="84" t="s">
        <v>253</v>
      </c>
      <c r="F13" s="84" t="s">
        <v>183</v>
      </c>
    </row>
    <row r="14" spans="1:9" x14ac:dyDescent="0.3">
      <c r="A14" s="84">
        <v>86303</v>
      </c>
      <c r="B14" s="84" t="s">
        <v>465</v>
      </c>
      <c r="C14" s="85">
        <v>2009</v>
      </c>
      <c r="D14" s="86" t="str">
        <f t="shared" si="0"/>
        <v>U17</v>
      </c>
      <c r="E14" s="84" t="s">
        <v>253</v>
      </c>
      <c r="F14" s="84" t="s">
        <v>183</v>
      </c>
    </row>
    <row r="15" spans="1:9" x14ac:dyDescent="0.3">
      <c r="A15" s="84">
        <v>77697</v>
      </c>
      <c r="B15" s="84" t="s">
        <v>252</v>
      </c>
      <c r="C15" s="85">
        <v>2009</v>
      </c>
      <c r="D15" s="86" t="str">
        <f t="shared" si="0"/>
        <v>U17</v>
      </c>
      <c r="E15" s="84" t="s">
        <v>253</v>
      </c>
      <c r="F15" s="84" t="s">
        <v>183</v>
      </c>
    </row>
    <row r="16" spans="1:9" ht="15" x14ac:dyDescent="0.25">
      <c r="A16" s="84">
        <v>83984</v>
      </c>
      <c r="B16" s="84" t="s">
        <v>340</v>
      </c>
      <c r="C16" s="85">
        <v>2008</v>
      </c>
      <c r="D16" s="86" t="str">
        <f t="shared" si="0"/>
        <v>U17</v>
      </c>
      <c r="E16" s="84" t="s">
        <v>253</v>
      </c>
      <c r="F16" s="84" t="s">
        <v>183</v>
      </c>
    </row>
    <row r="17" spans="1:9" x14ac:dyDescent="0.3">
      <c r="A17" s="84">
        <v>81159</v>
      </c>
      <c r="B17" s="84" t="s">
        <v>230</v>
      </c>
      <c r="C17" s="85">
        <v>2012</v>
      </c>
      <c r="D17" s="86" t="str">
        <f t="shared" si="0"/>
        <v>U13</v>
      </c>
      <c r="E17" s="84" t="s">
        <v>145</v>
      </c>
      <c r="F17" s="84" t="s">
        <v>183</v>
      </c>
    </row>
    <row r="18" spans="1:9" x14ac:dyDescent="0.3">
      <c r="A18" s="89">
        <v>77717</v>
      </c>
      <c r="B18" s="89" t="s">
        <v>255</v>
      </c>
      <c r="C18" s="90">
        <v>2010</v>
      </c>
      <c r="D18" s="91" t="str">
        <f t="shared" si="0"/>
        <v>U15</v>
      </c>
      <c r="E18" s="89" t="s">
        <v>145</v>
      </c>
      <c r="F18" s="89" t="s">
        <v>183</v>
      </c>
    </row>
    <row r="19" spans="1:9" x14ac:dyDescent="0.3">
      <c r="A19" s="89">
        <v>77719</v>
      </c>
      <c r="B19" s="89" t="s">
        <v>260</v>
      </c>
      <c r="C19" s="90">
        <v>2008</v>
      </c>
      <c r="D19" s="91" t="str">
        <f t="shared" si="0"/>
        <v>U17</v>
      </c>
      <c r="E19" s="89" t="s">
        <v>145</v>
      </c>
      <c r="F19" s="89" t="s">
        <v>183</v>
      </c>
    </row>
    <row r="20" spans="1:9" x14ac:dyDescent="0.3">
      <c r="A20" s="84">
        <v>83417</v>
      </c>
      <c r="B20" s="84" t="s">
        <v>307</v>
      </c>
      <c r="C20" s="85">
        <v>2009</v>
      </c>
      <c r="D20" s="86" t="str">
        <f t="shared" si="0"/>
        <v>U17</v>
      </c>
      <c r="E20" s="84" t="s">
        <v>145</v>
      </c>
      <c r="F20" s="84" t="s">
        <v>183</v>
      </c>
    </row>
    <row r="21" spans="1:9" x14ac:dyDescent="0.3">
      <c r="A21" s="84">
        <v>83418</v>
      </c>
      <c r="B21" s="84" t="s">
        <v>377</v>
      </c>
      <c r="C21" s="85">
        <v>2011</v>
      </c>
      <c r="D21" s="86" t="str">
        <f t="shared" si="0"/>
        <v>U15</v>
      </c>
      <c r="E21" s="84" t="s">
        <v>145</v>
      </c>
      <c r="F21" s="84" t="s">
        <v>183</v>
      </c>
    </row>
    <row r="22" spans="1:9" x14ac:dyDescent="0.3">
      <c r="A22" s="89">
        <v>81160</v>
      </c>
      <c r="B22" s="89" t="s">
        <v>231</v>
      </c>
      <c r="C22" s="90">
        <v>2012</v>
      </c>
      <c r="D22" s="91" t="str">
        <f t="shared" si="0"/>
        <v>U13</v>
      </c>
      <c r="E22" s="89" t="s">
        <v>145</v>
      </c>
      <c r="F22" s="89" t="s">
        <v>183</v>
      </c>
    </row>
    <row r="23" spans="1:9" x14ac:dyDescent="0.3">
      <c r="A23" s="89">
        <v>71591</v>
      </c>
      <c r="B23" s="92" t="s">
        <v>144</v>
      </c>
      <c r="C23" s="91">
        <v>2008</v>
      </c>
      <c r="D23" s="91" t="str">
        <f t="shared" si="0"/>
        <v>U17</v>
      </c>
      <c r="E23" s="92" t="s">
        <v>145</v>
      </c>
      <c r="F23" s="89" t="s">
        <v>183</v>
      </c>
    </row>
    <row r="24" spans="1:9" x14ac:dyDescent="0.3">
      <c r="A24" s="84">
        <v>86169</v>
      </c>
      <c r="B24" s="87" t="s">
        <v>397</v>
      </c>
      <c r="C24" s="86">
        <v>2010</v>
      </c>
      <c r="D24" s="86" t="str">
        <f t="shared" si="0"/>
        <v>U15</v>
      </c>
      <c r="E24" s="87" t="s">
        <v>389</v>
      </c>
      <c r="F24" s="84" t="s">
        <v>183</v>
      </c>
    </row>
    <row r="25" spans="1:9" x14ac:dyDescent="0.3">
      <c r="A25" s="84">
        <v>86170</v>
      </c>
      <c r="B25" s="87" t="s">
        <v>388</v>
      </c>
      <c r="C25" s="86">
        <v>2010</v>
      </c>
      <c r="D25" s="86" t="str">
        <f t="shared" si="0"/>
        <v>U15</v>
      </c>
      <c r="E25" s="87" t="s">
        <v>389</v>
      </c>
      <c r="F25" s="84" t="s">
        <v>183</v>
      </c>
    </row>
    <row r="26" spans="1:9" x14ac:dyDescent="0.3">
      <c r="A26" s="84">
        <v>78263</v>
      </c>
      <c r="B26" s="87" t="s">
        <v>131</v>
      </c>
      <c r="C26" s="86">
        <v>2011</v>
      </c>
      <c r="D26" s="86" t="str">
        <f t="shared" si="0"/>
        <v>U15</v>
      </c>
      <c r="E26" s="87" t="s">
        <v>11</v>
      </c>
      <c r="F26" s="84" t="s">
        <v>183</v>
      </c>
    </row>
    <row r="27" spans="1:9" x14ac:dyDescent="0.3">
      <c r="A27" s="84">
        <v>74172</v>
      </c>
      <c r="B27" s="87" t="s">
        <v>91</v>
      </c>
      <c r="C27" s="86">
        <v>2009</v>
      </c>
      <c r="D27" s="86" t="str">
        <f t="shared" si="0"/>
        <v>U17</v>
      </c>
      <c r="E27" s="87" t="s">
        <v>11</v>
      </c>
      <c r="F27" s="84" t="s">
        <v>183</v>
      </c>
    </row>
    <row r="28" spans="1:9" x14ac:dyDescent="0.3">
      <c r="A28" s="84">
        <v>73583</v>
      </c>
      <c r="B28" s="87" t="s">
        <v>94</v>
      </c>
      <c r="C28" s="86">
        <v>2007</v>
      </c>
      <c r="D28" s="86" t="str">
        <f t="shared" si="0"/>
        <v>U19</v>
      </c>
      <c r="E28" s="87" t="s">
        <v>11</v>
      </c>
      <c r="F28" s="84" t="s">
        <v>183</v>
      </c>
    </row>
    <row r="29" spans="1:9" x14ac:dyDescent="0.3">
      <c r="A29" s="84">
        <v>78246</v>
      </c>
      <c r="B29" s="87" t="s">
        <v>121</v>
      </c>
      <c r="C29" s="86">
        <v>2008</v>
      </c>
      <c r="D29" s="86" t="str">
        <f t="shared" si="0"/>
        <v>U17</v>
      </c>
      <c r="E29" s="87" t="s">
        <v>11</v>
      </c>
      <c r="F29" s="84" t="s">
        <v>183</v>
      </c>
    </row>
    <row r="30" spans="1:9" x14ac:dyDescent="0.3">
      <c r="A30" s="84">
        <v>71362</v>
      </c>
      <c r="B30" s="87" t="s">
        <v>69</v>
      </c>
      <c r="C30" s="86">
        <v>2008</v>
      </c>
      <c r="D30" s="86" t="str">
        <f t="shared" si="0"/>
        <v>U17</v>
      </c>
      <c r="E30" s="87" t="s">
        <v>11</v>
      </c>
      <c r="F30" s="84" t="s">
        <v>183</v>
      </c>
      <c r="I30" s="82" t="s">
        <v>281</v>
      </c>
    </row>
    <row r="31" spans="1:9" x14ac:dyDescent="0.3">
      <c r="A31" s="84">
        <v>71053</v>
      </c>
      <c r="B31" s="87" t="s">
        <v>72</v>
      </c>
      <c r="C31" s="86">
        <v>2006</v>
      </c>
      <c r="D31" s="86" t="str">
        <f t="shared" si="0"/>
        <v>U19</v>
      </c>
      <c r="E31" s="87" t="s">
        <v>11</v>
      </c>
      <c r="F31" s="84" t="s">
        <v>183</v>
      </c>
    </row>
    <row r="32" spans="1:9" x14ac:dyDescent="0.3">
      <c r="A32" s="84">
        <v>85880</v>
      </c>
      <c r="B32" s="87" t="s">
        <v>413</v>
      </c>
      <c r="C32" s="86">
        <v>2012</v>
      </c>
      <c r="D32" s="86" t="str">
        <f t="shared" si="0"/>
        <v>U13</v>
      </c>
      <c r="E32" s="87" t="s">
        <v>11</v>
      </c>
      <c r="F32" s="84" t="s">
        <v>183</v>
      </c>
    </row>
    <row r="33" spans="1:6" x14ac:dyDescent="0.3">
      <c r="A33" s="84">
        <v>80454</v>
      </c>
      <c r="B33" s="87" t="s">
        <v>289</v>
      </c>
      <c r="C33" s="86">
        <v>2014</v>
      </c>
      <c r="D33" s="86" t="str">
        <f t="shared" si="0"/>
        <v>U11</v>
      </c>
      <c r="E33" s="87" t="s">
        <v>11</v>
      </c>
      <c r="F33" s="84" t="s">
        <v>183</v>
      </c>
    </row>
    <row r="34" spans="1:6" x14ac:dyDescent="0.3">
      <c r="A34" s="84">
        <v>78247</v>
      </c>
      <c r="B34" s="87" t="s">
        <v>153</v>
      </c>
      <c r="C34" s="86">
        <v>2010</v>
      </c>
      <c r="D34" s="86" t="str">
        <f t="shared" si="0"/>
        <v>U15</v>
      </c>
      <c r="E34" s="87" t="s">
        <v>11</v>
      </c>
      <c r="F34" s="84" t="s">
        <v>183</v>
      </c>
    </row>
    <row r="35" spans="1:6" x14ac:dyDescent="0.3">
      <c r="A35" s="84">
        <v>71590</v>
      </c>
      <c r="B35" s="87" t="s">
        <v>63</v>
      </c>
      <c r="C35" s="86">
        <v>2009</v>
      </c>
      <c r="D35" s="86" t="str">
        <f t="shared" si="0"/>
        <v>U17</v>
      </c>
      <c r="E35" s="87" t="s">
        <v>11</v>
      </c>
      <c r="F35" s="84" t="s">
        <v>183</v>
      </c>
    </row>
    <row r="36" spans="1:6" x14ac:dyDescent="0.3">
      <c r="A36" s="84">
        <v>74971</v>
      </c>
      <c r="B36" s="87" t="s">
        <v>93</v>
      </c>
      <c r="C36" s="86">
        <v>2007</v>
      </c>
      <c r="D36" s="86" t="str">
        <f t="shared" si="0"/>
        <v>U19</v>
      </c>
      <c r="E36" s="87" t="s">
        <v>11</v>
      </c>
      <c r="F36" s="84" t="s">
        <v>183</v>
      </c>
    </row>
    <row r="37" spans="1:6" x14ac:dyDescent="0.3">
      <c r="A37" s="84">
        <v>86760</v>
      </c>
      <c r="B37" s="87" t="s">
        <v>517</v>
      </c>
      <c r="C37" s="86">
        <v>2010</v>
      </c>
      <c r="D37" s="86" t="str">
        <f t="shared" si="0"/>
        <v>U15</v>
      </c>
      <c r="E37" s="87" t="s">
        <v>102</v>
      </c>
      <c r="F37" s="84" t="s">
        <v>183</v>
      </c>
    </row>
    <row r="38" spans="1:6" x14ac:dyDescent="0.3">
      <c r="A38" s="84">
        <v>82772</v>
      </c>
      <c r="B38" s="87" t="s">
        <v>518</v>
      </c>
      <c r="C38" s="86">
        <v>2010</v>
      </c>
      <c r="D38" s="86" t="str">
        <f t="shared" si="0"/>
        <v>U15</v>
      </c>
      <c r="E38" s="87" t="s">
        <v>102</v>
      </c>
      <c r="F38" s="84" t="s">
        <v>183</v>
      </c>
    </row>
    <row r="39" spans="1:6" x14ac:dyDescent="0.3">
      <c r="A39" s="84">
        <v>82773</v>
      </c>
      <c r="B39" s="87" t="s">
        <v>429</v>
      </c>
      <c r="C39" s="86">
        <v>2011</v>
      </c>
      <c r="D39" s="86" t="str">
        <f t="shared" si="0"/>
        <v>U15</v>
      </c>
      <c r="E39" s="87" t="s">
        <v>102</v>
      </c>
      <c r="F39" s="84" t="s">
        <v>183</v>
      </c>
    </row>
    <row r="40" spans="1:6" x14ac:dyDescent="0.3">
      <c r="A40" s="84">
        <v>85828</v>
      </c>
      <c r="B40" s="87" t="s">
        <v>404</v>
      </c>
      <c r="C40" s="86">
        <v>2013</v>
      </c>
      <c r="D40" s="86" t="str">
        <f t="shared" si="0"/>
        <v>U13</v>
      </c>
      <c r="E40" s="87" t="s">
        <v>102</v>
      </c>
      <c r="F40" s="84" t="s">
        <v>183</v>
      </c>
    </row>
    <row r="41" spans="1:6" x14ac:dyDescent="0.3">
      <c r="A41" s="84">
        <v>79348</v>
      </c>
      <c r="B41" s="87" t="s">
        <v>176</v>
      </c>
      <c r="C41" s="86">
        <v>2008</v>
      </c>
      <c r="D41" s="86" t="str">
        <f t="shared" si="0"/>
        <v>U17</v>
      </c>
      <c r="E41" s="87" t="s">
        <v>102</v>
      </c>
      <c r="F41" s="84" t="s">
        <v>183</v>
      </c>
    </row>
    <row r="42" spans="1:6" x14ac:dyDescent="0.3">
      <c r="A42" s="89">
        <v>79176</v>
      </c>
      <c r="B42" s="89" t="s">
        <v>237</v>
      </c>
      <c r="C42" s="90">
        <v>2007</v>
      </c>
      <c r="D42" s="91" t="str">
        <f t="shared" si="0"/>
        <v>U19</v>
      </c>
      <c r="E42" s="89" t="s">
        <v>184</v>
      </c>
      <c r="F42" s="89" t="s">
        <v>182</v>
      </c>
    </row>
    <row r="43" spans="1:6" x14ac:dyDescent="0.3">
      <c r="A43" s="84">
        <v>70324</v>
      </c>
      <c r="B43" s="87" t="s">
        <v>43</v>
      </c>
      <c r="C43" s="86">
        <v>2008</v>
      </c>
      <c r="D43" s="86" t="str">
        <f t="shared" si="0"/>
        <v>U17</v>
      </c>
      <c r="E43" s="87" t="s">
        <v>678</v>
      </c>
      <c r="F43" s="84" t="s">
        <v>182</v>
      </c>
    </row>
    <row r="44" spans="1:6" x14ac:dyDescent="0.3">
      <c r="A44" s="84">
        <v>71810</v>
      </c>
      <c r="B44" s="87" t="s">
        <v>73</v>
      </c>
      <c r="C44" s="86">
        <v>2007</v>
      </c>
      <c r="D44" s="86" t="str">
        <f t="shared" si="0"/>
        <v>U19</v>
      </c>
      <c r="E44" s="87" t="s">
        <v>184</v>
      </c>
      <c r="F44" s="84" t="s">
        <v>182</v>
      </c>
    </row>
    <row r="45" spans="1:6" x14ac:dyDescent="0.3">
      <c r="A45" s="84">
        <v>72797</v>
      </c>
      <c r="B45" s="87" t="s">
        <v>66</v>
      </c>
      <c r="C45" s="86">
        <v>2008</v>
      </c>
      <c r="D45" s="86" t="str">
        <f t="shared" si="0"/>
        <v>U17</v>
      </c>
      <c r="E45" s="87" t="s">
        <v>184</v>
      </c>
      <c r="F45" s="84" t="s">
        <v>182</v>
      </c>
    </row>
    <row r="46" spans="1:6" x14ac:dyDescent="0.3">
      <c r="A46" s="84">
        <v>87666</v>
      </c>
      <c r="B46" s="87" t="s">
        <v>516</v>
      </c>
      <c r="C46" s="86">
        <v>2010</v>
      </c>
      <c r="D46" s="86" t="str">
        <f t="shared" si="0"/>
        <v>U15</v>
      </c>
      <c r="E46" s="87" t="s">
        <v>184</v>
      </c>
      <c r="F46" s="84" t="s">
        <v>182</v>
      </c>
    </row>
    <row r="47" spans="1:6" x14ac:dyDescent="0.3">
      <c r="A47" s="84">
        <v>61500</v>
      </c>
      <c r="B47" s="87" t="s">
        <v>27</v>
      </c>
      <c r="C47" s="86">
        <v>2006</v>
      </c>
      <c r="D47" s="86" t="str">
        <f t="shared" si="0"/>
        <v>U19</v>
      </c>
      <c r="E47" s="87" t="s">
        <v>184</v>
      </c>
      <c r="F47" s="84" t="s">
        <v>182</v>
      </c>
    </row>
    <row r="48" spans="1:6" x14ac:dyDescent="0.3">
      <c r="A48" s="84">
        <v>68843</v>
      </c>
      <c r="B48" s="87" t="s">
        <v>649</v>
      </c>
      <c r="C48" s="86">
        <v>2007</v>
      </c>
      <c r="D48" s="86" t="str">
        <f t="shared" si="0"/>
        <v>U19</v>
      </c>
      <c r="E48" s="87" t="s">
        <v>184</v>
      </c>
      <c r="F48" s="84" t="s">
        <v>182</v>
      </c>
    </row>
    <row r="49" spans="1:6" x14ac:dyDescent="0.3">
      <c r="A49" s="84">
        <v>81505</v>
      </c>
      <c r="B49" s="84" t="s">
        <v>352</v>
      </c>
      <c r="C49" s="85">
        <v>2014</v>
      </c>
      <c r="D49" s="86" t="str">
        <f t="shared" si="0"/>
        <v>U11</v>
      </c>
      <c r="E49" s="84" t="s">
        <v>505</v>
      </c>
      <c r="F49" s="84" t="s">
        <v>182</v>
      </c>
    </row>
    <row r="50" spans="1:6" x14ac:dyDescent="0.3">
      <c r="A50" s="89">
        <v>79135</v>
      </c>
      <c r="B50" s="89" t="s">
        <v>240</v>
      </c>
      <c r="C50" s="90">
        <v>2008</v>
      </c>
      <c r="D50" s="91" t="str">
        <f t="shared" si="0"/>
        <v>U17</v>
      </c>
      <c r="E50" s="89" t="s">
        <v>505</v>
      </c>
      <c r="F50" s="89" t="s">
        <v>182</v>
      </c>
    </row>
    <row r="51" spans="1:6" x14ac:dyDescent="0.3">
      <c r="A51" s="84">
        <v>64150</v>
      </c>
      <c r="B51" s="87" t="s">
        <v>122</v>
      </c>
      <c r="C51" s="86">
        <v>2007</v>
      </c>
      <c r="D51" s="86" t="str">
        <f t="shared" si="0"/>
        <v>U19</v>
      </c>
      <c r="E51" s="84" t="s">
        <v>505</v>
      </c>
      <c r="F51" s="84" t="s">
        <v>182</v>
      </c>
    </row>
    <row r="52" spans="1:6" x14ac:dyDescent="0.3">
      <c r="A52" s="84">
        <v>83847</v>
      </c>
      <c r="B52" s="87" t="s">
        <v>383</v>
      </c>
      <c r="C52" s="86">
        <v>2014</v>
      </c>
      <c r="D52" s="86" t="str">
        <f t="shared" si="0"/>
        <v>U11</v>
      </c>
      <c r="E52" s="84" t="s">
        <v>505</v>
      </c>
      <c r="F52" s="84" t="s">
        <v>182</v>
      </c>
    </row>
    <row r="53" spans="1:6" x14ac:dyDescent="0.3">
      <c r="A53" s="84">
        <v>80568</v>
      </c>
      <c r="B53" s="87" t="s">
        <v>290</v>
      </c>
      <c r="C53" s="86">
        <v>2014</v>
      </c>
      <c r="D53" s="86" t="str">
        <f t="shared" si="0"/>
        <v>U11</v>
      </c>
      <c r="E53" s="84" t="s">
        <v>505</v>
      </c>
      <c r="F53" s="84" t="s">
        <v>182</v>
      </c>
    </row>
    <row r="54" spans="1:6" x14ac:dyDescent="0.3">
      <c r="A54" s="84">
        <v>85671</v>
      </c>
      <c r="B54" s="87" t="s">
        <v>382</v>
      </c>
      <c r="C54" s="86">
        <v>2013</v>
      </c>
      <c r="D54" s="86" t="str">
        <f t="shared" si="0"/>
        <v>U13</v>
      </c>
      <c r="E54" s="84" t="s">
        <v>505</v>
      </c>
      <c r="F54" s="84" t="s">
        <v>182</v>
      </c>
    </row>
    <row r="55" spans="1:6" x14ac:dyDescent="0.3">
      <c r="A55" s="84">
        <v>87670</v>
      </c>
      <c r="B55" s="87" t="s">
        <v>508</v>
      </c>
      <c r="C55" s="86">
        <v>2014</v>
      </c>
      <c r="D55" s="86" t="str">
        <f t="shared" si="0"/>
        <v>U11</v>
      </c>
      <c r="E55" s="84" t="s">
        <v>505</v>
      </c>
      <c r="F55" s="84" t="s">
        <v>182</v>
      </c>
    </row>
    <row r="56" spans="1:6" x14ac:dyDescent="0.3">
      <c r="A56" s="89">
        <v>79132</v>
      </c>
      <c r="B56" s="92" t="s">
        <v>175</v>
      </c>
      <c r="C56" s="91">
        <v>2007</v>
      </c>
      <c r="D56" s="91" t="str">
        <f t="shared" si="0"/>
        <v>U19</v>
      </c>
      <c r="E56" s="89" t="s">
        <v>505</v>
      </c>
      <c r="F56" s="89" t="s">
        <v>182</v>
      </c>
    </row>
    <row r="57" spans="1:6" x14ac:dyDescent="0.3">
      <c r="A57" s="84">
        <v>81807</v>
      </c>
      <c r="B57" s="87" t="s">
        <v>410</v>
      </c>
      <c r="C57" s="86">
        <v>2011</v>
      </c>
      <c r="D57" s="86" t="str">
        <f t="shared" si="0"/>
        <v>U15</v>
      </c>
      <c r="E57" s="84" t="s">
        <v>505</v>
      </c>
      <c r="F57" s="84" t="s">
        <v>182</v>
      </c>
    </row>
    <row r="58" spans="1:6" x14ac:dyDescent="0.3">
      <c r="A58" s="84">
        <v>80274</v>
      </c>
      <c r="B58" s="84" t="s">
        <v>250</v>
      </c>
      <c r="C58" s="85">
        <v>2013</v>
      </c>
      <c r="D58" s="86" t="str">
        <f t="shared" si="0"/>
        <v>U13</v>
      </c>
      <c r="E58" s="84" t="s">
        <v>17</v>
      </c>
      <c r="F58" s="84" t="s">
        <v>183</v>
      </c>
    </row>
    <row r="59" spans="1:6" x14ac:dyDescent="0.3">
      <c r="A59" s="84">
        <v>73921</v>
      </c>
      <c r="B59" s="87" t="s">
        <v>88</v>
      </c>
      <c r="C59" s="86">
        <v>2010</v>
      </c>
      <c r="D59" s="86" t="str">
        <f t="shared" si="0"/>
        <v>U15</v>
      </c>
      <c r="E59" s="87" t="s">
        <v>17</v>
      </c>
      <c r="F59" s="84" t="s">
        <v>183</v>
      </c>
    </row>
    <row r="60" spans="1:6" x14ac:dyDescent="0.3">
      <c r="A60" s="89">
        <v>80275</v>
      </c>
      <c r="B60" s="89" t="s">
        <v>208</v>
      </c>
      <c r="C60" s="90">
        <v>2009</v>
      </c>
      <c r="D60" s="91" t="str">
        <f t="shared" si="0"/>
        <v>U17</v>
      </c>
      <c r="E60" s="89" t="s">
        <v>17</v>
      </c>
      <c r="F60" s="89" t="s">
        <v>183</v>
      </c>
    </row>
    <row r="61" spans="1:6" x14ac:dyDescent="0.3">
      <c r="A61" s="84">
        <v>76890</v>
      </c>
      <c r="B61" s="87" t="s">
        <v>151</v>
      </c>
      <c r="C61" s="86">
        <v>2010</v>
      </c>
      <c r="D61" s="86" t="str">
        <f t="shared" si="0"/>
        <v>U15</v>
      </c>
      <c r="E61" s="87" t="s">
        <v>17</v>
      </c>
      <c r="F61" s="84" t="s">
        <v>183</v>
      </c>
    </row>
    <row r="62" spans="1:6" x14ac:dyDescent="0.3">
      <c r="A62" s="84">
        <v>81871</v>
      </c>
      <c r="B62" s="84" t="s">
        <v>241</v>
      </c>
      <c r="C62" s="85">
        <v>2011</v>
      </c>
      <c r="D62" s="86" t="str">
        <f t="shared" si="0"/>
        <v>U15</v>
      </c>
      <c r="E62" s="84" t="s">
        <v>17</v>
      </c>
      <c r="F62" s="84" t="s">
        <v>183</v>
      </c>
    </row>
    <row r="63" spans="1:6" x14ac:dyDescent="0.3">
      <c r="A63" s="84">
        <v>80276</v>
      </c>
      <c r="B63" s="84" t="s">
        <v>217</v>
      </c>
      <c r="C63" s="85">
        <v>2007</v>
      </c>
      <c r="D63" s="86" t="str">
        <f t="shared" si="0"/>
        <v>U19</v>
      </c>
      <c r="E63" s="84" t="s">
        <v>17</v>
      </c>
      <c r="F63" s="84" t="s">
        <v>183</v>
      </c>
    </row>
    <row r="64" spans="1:6" x14ac:dyDescent="0.3">
      <c r="A64" s="84">
        <v>73922</v>
      </c>
      <c r="B64" s="87" t="s">
        <v>89</v>
      </c>
      <c r="C64" s="86">
        <v>2011</v>
      </c>
      <c r="D64" s="86" t="str">
        <f t="shared" si="0"/>
        <v>U15</v>
      </c>
      <c r="E64" s="87" t="s">
        <v>17</v>
      </c>
      <c r="F64" s="84" t="s">
        <v>183</v>
      </c>
    </row>
    <row r="65" spans="1:6" x14ac:dyDescent="0.3">
      <c r="A65" s="84">
        <v>81903</v>
      </c>
      <c r="B65" s="84" t="s">
        <v>249</v>
      </c>
      <c r="C65" s="85">
        <v>2012</v>
      </c>
      <c r="D65" s="86" t="str">
        <f t="shared" si="0"/>
        <v>U13</v>
      </c>
      <c r="E65" s="84" t="s">
        <v>17</v>
      </c>
      <c r="F65" s="84" t="s">
        <v>183</v>
      </c>
    </row>
    <row r="66" spans="1:6" x14ac:dyDescent="0.3">
      <c r="A66" s="84">
        <v>81466</v>
      </c>
      <c r="B66" s="84" t="s">
        <v>322</v>
      </c>
      <c r="C66" s="85">
        <v>2010</v>
      </c>
      <c r="D66" s="86" t="str">
        <f t="shared" ref="D66:D129" si="1">IF(($H$1-C66)&gt;=19,"U21",IF(($H$1-C66)&gt;=17,"U19",IF(($H$1-C66)&gt;=15,"U17",IF(($H$1-C66)&gt;=13,"U15",IF(($H$1-C66)&gt;=11,"U13","U11")))))</f>
        <v>U15</v>
      </c>
      <c r="E66" s="84" t="s">
        <v>17</v>
      </c>
      <c r="F66" s="84" t="s">
        <v>183</v>
      </c>
    </row>
    <row r="67" spans="1:6" x14ac:dyDescent="0.3">
      <c r="A67" s="84">
        <v>83968</v>
      </c>
      <c r="B67" s="84" t="s">
        <v>338</v>
      </c>
      <c r="C67" s="85">
        <v>2015</v>
      </c>
      <c r="D67" s="86" t="str">
        <f t="shared" si="1"/>
        <v>U11</v>
      </c>
      <c r="E67" s="84" t="s">
        <v>17</v>
      </c>
      <c r="F67" s="84" t="s">
        <v>183</v>
      </c>
    </row>
    <row r="68" spans="1:6" x14ac:dyDescent="0.3">
      <c r="A68" s="89">
        <v>80277</v>
      </c>
      <c r="B68" s="89" t="s">
        <v>239</v>
      </c>
      <c r="C68" s="90">
        <v>2009</v>
      </c>
      <c r="D68" s="91" t="str">
        <f t="shared" si="1"/>
        <v>U17</v>
      </c>
      <c r="E68" s="89" t="s">
        <v>17</v>
      </c>
      <c r="F68" s="89" t="s">
        <v>183</v>
      </c>
    </row>
    <row r="69" spans="1:6" x14ac:dyDescent="0.3">
      <c r="A69" s="84">
        <v>85463</v>
      </c>
      <c r="B69" s="84" t="s">
        <v>446</v>
      </c>
      <c r="C69" s="85">
        <v>2015</v>
      </c>
      <c r="D69" s="86" t="str">
        <f t="shared" si="1"/>
        <v>U11</v>
      </c>
      <c r="E69" s="84" t="s">
        <v>17</v>
      </c>
      <c r="F69" s="84" t="s">
        <v>183</v>
      </c>
    </row>
    <row r="70" spans="1:6" x14ac:dyDescent="0.3">
      <c r="A70" s="89">
        <v>82215</v>
      </c>
      <c r="B70" s="89" t="s">
        <v>329</v>
      </c>
      <c r="C70" s="90">
        <v>2009</v>
      </c>
      <c r="D70" s="91" t="str">
        <f t="shared" si="1"/>
        <v>U17</v>
      </c>
      <c r="E70" s="89" t="s">
        <v>17</v>
      </c>
      <c r="F70" s="89" t="s">
        <v>183</v>
      </c>
    </row>
    <row r="71" spans="1:6" x14ac:dyDescent="0.3">
      <c r="A71" s="84">
        <v>69716</v>
      </c>
      <c r="B71" s="87" t="s">
        <v>37</v>
      </c>
      <c r="C71" s="86">
        <v>2007</v>
      </c>
      <c r="D71" s="86" t="str">
        <f t="shared" si="1"/>
        <v>U19</v>
      </c>
      <c r="E71" s="87" t="s">
        <v>17</v>
      </c>
      <c r="F71" s="84" t="s">
        <v>183</v>
      </c>
    </row>
    <row r="72" spans="1:6" x14ac:dyDescent="0.3">
      <c r="A72" s="84">
        <v>71386</v>
      </c>
      <c r="B72" s="87" t="s">
        <v>81</v>
      </c>
      <c r="C72" s="86">
        <v>2012</v>
      </c>
      <c r="D72" s="86" t="str">
        <f t="shared" si="1"/>
        <v>U13</v>
      </c>
      <c r="E72" s="87" t="s">
        <v>17</v>
      </c>
      <c r="F72" s="84" t="s">
        <v>183</v>
      </c>
    </row>
    <row r="73" spans="1:6" x14ac:dyDescent="0.3">
      <c r="A73" s="84">
        <v>80850</v>
      </c>
      <c r="B73" s="84" t="s">
        <v>220</v>
      </c>
      <c r="C73" s="85">
        <v>2008</v>
      </c>
      <c r="D73" s="86" t="str">
        <f t="shared" si="1"/>
        <v>U17</v>
      </c>
      <c r="E73" s="84" t="s">
        <v>17</v>
      </c>
      <c r="F73" s="84" t="s">
        <v>183</v>
      </c>
    </row>
    <row r="74" spans="1:6" x14ac:dyDescent="0.3">
      <c r="A74" s="84">
        <v>80279</v>
      </c>
      <c r="B74" s="84" t="s">
        <v>219</v>
      </c>
      <c r="C74" s="85">
        <v>2009</v>
      </c>
      <c r="D74" s="86" t="str">
        <f t="shared" si="1"/>
        <v>U17</v>
      </c>
      <c r="E74" s="84" t="s">
        <v>17</v>
      </c>
      <c r="F74" s="84" t="s">
        <v>183</v>
      </c>
    </row>
    <row r="75" spans="1:6" x14ac:dyDescent="0.3">
      <c r="A75" s="84">
        <v>77007</v>
      </c>
      <c r="B75" s="87" t="s">
        <v>168</v>
      </c>
      <c r="C75" s="86">
        <v>2011</v>
      </c>
      <c r="D75" s="86" t="str">
        <f t="shared" si="1"/>
        <v>U15</v>
      </c>
      <c r="E75" s="87" t="s">
        <v>17</v>
      </c>
      <c r="F75" s="84" t="s">
        <v>183</v>
      </c>
    </row>
    <row r="76" spans="1:6" x14ac:dyDescent="0.3">
      <c r="A76" s="84">
        <v>66023</v>
      </c>
      <c r="B76" s="87" t="s">
        <v>34</v>
      </c>
      <c r="C76" s="86">
        <v>2008</v>
      </c>
      <c r="D76" s="86" t="str">
        <f t="shared" si="1"/>
        <v>U17</v>
      </c>
      <c r="E76" s="87" t="s">
        <v>187</v>
      </c>
      <c r="F76" s="84" t="s">
        <v>183</v>
      </c>
    </row>
    <row r="77" spans="1:6" x14ac:dyDescent="0.3">
      <c r="A77" s="84">
        <v>77514</v>
      </c>
      <c r="B77" s="87" t="s">
        <v>152</v>
      </c>
      <c r="C77" s="86">
        <v>2011</v>
      </c>
      <c r="D77" s="86" t="str">
        <f t="shared" si="1"/>
        <v>U15</v>
      </c>
      <c r="E77" s="87" t="s">
        <v>187</v>
      </c>
      <c r="F77" s="84" t="s">
        <v>183</v>
      </c>
    </row>
    <row r="78" spans="1:6" x14ac:dyDescent="0.3">
      <c r="A78" s="84">
        <v>77515</v>
      </c>
      <c r="B78" s="87" t="s">
        <v>149</v>
      </c>
      <c r="C78" s="86">
        <v>2008</v>
      </c>
      <c r="D78" s="86" t="str">
        <f t="shared" si="1"/>
        <v>U17</v>
      </c>
      <c r="E78" s="87" t="s">
        <v>187</v>
      </c>
      <c r="F78" s="84" t="s">
        <v>183</v>
      </c>
    </row>
    <row r="79" spans="1:6" x14ac:dyDescent="0.3">
      <c r="A79" s="84">
        <v>81433</v>
      </c>
      <c r="B79" s="84" t="s">
        <v>256</v>
      </c>
      <c r="C79" s="85">
        <v>2011</v>
      </c>
      <c r="D79" s="86" t="str">
        <f t="shared" si="1"/>
        <v>U15</v>
      </c>
      <c r="E79" s="84" t="s">
        <v>31</v>
      </c>
      <c r="F79" s="84" t="s">
        <v>182</v>
      </c>
    </row>
    <row r="80" spans="1:6" x14ac:dyDescent="0.3">
      <c r="A80" s="84">
        <v>70723</v>
      </c>
      <c r="B80" s="87" t="s">
        <v>46</v>
      </c>
      <c r="C80" s="86">
        <v>2008</v>
      </c>
      <c r="D80" s="86" t="str">
        <f t="shared" si="1"/>
        <v>U17</v>
      </c>
      <c r="E80" s="87" t="s">
        <v>31</v>
      </c>
      <c r="F80" s="84" t="s">
        <v>182</v>
      </c>
    </row>
    <row r="81" spans="1:6" x14ac:dyDescent="0.3">
      <c r="A81" s="84">
        <v>81428</v>
      </c>
      <c r="B81" s="84" t="s">
        <v>266</v>
      </c>
      <c r="C81" s="85">
        <v>2009</v>
      </c>
      <c r="D81" s="86" t="str">
        <f t="shared" si="1"/>
        <v>U17</v>
      </c>
      <c r="E81" s="84" t="s">
        <v>31</v>
      </c>
      <c r="F81" s="84" t="s">
        <v>182</v>
      </c>
    </row>
    <row r="82" spans="1:6" x14ac:dyDescent="0.3">
      <c r="A82" s="84">
        <v>71815</v>
      </c>
      <c r="B82" s="87" t="s">
        <v>155</v>
      </c>
      <c r="C82" s="86">
        <v>2010</v>
      </c>
      <c r="D82" s="86" t="str">
        <f t="shared" si="1"/>
        <v>U15</v>
      </c>
      <c r="E82" s="87" t="s">
        <v>29</v>
      </c>
      <c r="F82" s="84" t="s">
        <v>182</v>
      </c>
    </row>
    <row r="83" spans="1:6" x14ac:dyDescent="0.3">
      <c r="A83" s="89">
        <v>79457</v>
      </c>
      <c r="B83" s="89" t="s">
        <v>223</v>
      </c>
      <c r="C83" s="90">
        <v>2012</v>
      </c>
      <c r="D83" s="91" t="str">
        <f t="shared" si="1"/>
        <v>U13</v>
      </c>
      <c r="E83" s="89" t="s">
        <v>29</v>
      </c>
      <c r="F83" s="89" t="s">
        <v>182</v>
      </c>
    </row>
    <row r="84" spans="1:6" x14ac:dyDescent="0.3">
      <c r="A84" s="84">
        <v>71327</v>
      </c>
      <c r="B84" s="87" t="s">
        <v>163</v>
      </c>
      <c r="C84" s="86">
        <v>2010</v>
      </c>
      <c r="D84" s="86" t="str">
        <f t="shared" si="1"/>
        <v>U15</v>
      </c>
      <c r="E84" s="87" t="s">
        <v>29</v>
      </c>
      <c r="F84" s="84" t="s">
        <v>182</v>
      </c>
    </row>
    <row r="85" spans="1:6" x14ac:dyDescent="0.3">
      <c r="A85" s="84">
        <v>76466</v>
      </c>
      <c r="B85" s="87" t="s">
        <v>162</v>
      </c>
      <c r="C85" s="86">
        <v>2012</v>
      </c>
      <c r="D85" s="86" t="str">
        <f t="shared" si="1"/>
        <v>U13</v>
      </c>
      <c r="E85" s="87" t="s">
        <v>29</v>
      </c>
      <c r="F85" s="84" t="s">
        <v>182</v>
      </c>
    </row>
    <row r="86" spans="1:6" x14ac:dyDescent="0.3">
      <c r="A86" s="84">
        <v>83315</v>
      </c>
      <c r="B86" s="84" t="s">
        <v>303</v>
      </c>
      <c r="C86" s="85">
        <v>2012</v>
      </c>
      <c r="D86" s="86" t="str">
        <f t="shared" si="1"/>
        <v>U13</v>
      </c>
      <c r="E86" s="84" t="s">
        <v>29</v>
      </c>
      <c r="F86" s="84" t="s">
        <v>182</v>
      </c>
    </row>
    <row r="87" spans="1:6" x14ac:dyDescent="0.3">
      <c r="A87" s="84">
        <v>76991</v>
      </c>
      <c r="B87" s="84" t="s">
        <v>275</v>
      </c>
      <c r="C87" s="85">
        <v>2009</v>
      </c>
      <c r="D87" s="86" t="str">
        <f t="shared" si="1"/>
        <v>U17</v>
      </c>
      <c r="E87" s="84" t="s">
        <v>29</v>
      </c>
      <c r="F87" s="84" t="s">
        <v>182</v>
      </c>
    </row>
    <row r="88" spans="1:6" x14ac:dyDescent="0.3">
      <c r="A88" s="84">
        <v>85537</v>
      </c>
      <c r="B88" s="84" t="s">
        <v>406</v>
      </c>
      <c r="C88" s="85">
        <v>2014</v>
      </c>
      <c r="D88" s="86" t="str">
        <f t="shared" si="1"/>
        <v>U11</v>
      </c>
      <c r="E88" s="84" t="s">
        <v>29</v>
      </c>
      <c r="F88" s="84" t="s">
        <v>182</v>
      </c>
    </row>
    <row r="89" spans="1:6" x14ac:dyDescent="0.3">
      <c r="A89" s="84">
        <v>76470</v>
      </c>
      <c r="B89" s="84" t="s">
        <v>248</v>
      </c>
      <c r="C89" s="85">
        <v>2012</v>
      </c>
      <c r="D89" s="86" t="str">
        <f t="shared" si="1"/>
        <v>U13</v>
      </c>
      <c r="E89" s="84" t="s">
        <v>29</v>
      </c>
      <c r="F89" s="84" t="s">
        <v>182</v>
      </c>
    </row>
    <row r="90" spans="1:6" x14ac:dyDescent="0.3">
      <c r="A90" s="84">
        <v>71328</v>
      </c>
      <c r="B90" s="87" t="s">
        <v>58</v>
      </c>
      <c r="C90" s="86">
        <v>2010</v>
      </c>
      <c r="D90" s="86" t="str">
        <f t="shared" si="1"/>
        <v>U15</v>
      </c>
      <c r="E90" s="87" t="s">
        <v>29</v>
      </c>
      <c r="F90" s="84" t="s">
        <v>182</v>
      </c>
    </row>
    <row r="91" spans="1:6" x14ac:dyDescent="0.3">
      <c r="A91" s="84">
        <v>86236</v>
      </c>
      <c r="B91" s="87" t="s">
        <v>373</v>
      </c>
      <c r="C91" s="86">
        <v>2011</v>
      </c>
      <c r="D91" s="86" t="str">
        <f t="shared" si="1"/>
        <v>U15</v>
      </c>
      <c r="E91" s="87" t="s">
        <v>6</v>
      </c>
      <c r="F91" s="84" t="s">
        <v>182</v>
      </c>
    </row>
    <row r="92" spans="1:6" x14ac:dyDescent="0.3">
      <c r="A92" s="84">
        <v>71047</v>
      </c>
      <c r="B92" s="87" t="s">
        <v>56</v>
      </c>
      <c r="C92" s="86">
        <v>2007</v>
      </c>
      <c r="D92" s="86" t="str">
        <f t="shared" si="1"/>
        <v>U19</v>
      </c>
      <c r="E92" s="87" t="s">
        <v>6</v>
      </c>
      <c r="F92" s="84" t="s">
        <v>182</v>
      </c>
    </row>
    <row r="93" spans="1:6" x14ac:dyDescent="0.3">
      <c r="A93" s="89">
        <v>82043</v>
      </c>
      <c r="B93" s="92" t="s">
        <v>286</v>
      </c>
      <c r="C93" s="91">
        <v>2010</v>
      </c>
      <c r="D93" s="91" t="str">
        <f t="shared" si="1"/>
        <v>U15</v>
      </c>
      <c r="E93" s="92" t="s">
        <v>6</v>
      </c>
      <c r="F93" s="89" t="s">
        <v>182</v>
      </c>
    </row>
    <row r="94" spans="1:6" x14ac:dyDescent="0.3">
      <c r="A94" s="84">
        <v>82195</v>
      </c>
      <c r="B94" s="84" t="s">
        <v>276</v>
      </c>
      <c r="C94" s="85">
        <v>2008</v>
      </c>
      <c r="D94" s="86" t="str">
        <f t="shared" si="1"/>
        <v>U17</v>
      </c>
      <c r="E94" s="84" t="s">
        <v>6</v>
      </c>
      <c r="F94" s="84" t="s">
        <v>182</v>
      </c>
    </row>
    <row r="95" spans="1:6" x14ac:dyDescent="0.3">
      <c r="A95" s="84">
        <v>82402</v>
      </c>
      <c r="B95" s="84" t="s">
        <v>263</v>
      </c>
      <c r="C95" s="85">
        <v>2006</v>
      </c>
      <c r="D95" s="86" t="str">
        <f t="shared" si="1"/>
        <v>U19</v>
      </c>
      <c r="E95" s="84" t="s">
        <v>6</v>
      </c>
      <c r="F95" s="84" t="s">
        <v>182</v>
      </c>
    </row>
    <row r="96" spans="1:6" x14ac:dyDescent="0.3">
      <c r="A96" s="84">
        <v>86237</v>
      </c>
      <c r="B96" s="84" t="s">
        <v>375</v>
      </c>
      <c r="C96" s="85">
        <v>2011</v>
      </c>
      <c r="D96" s="86" t="str">
        <f t="shared" si="1"/>
        <v>U15</v>
      </c>
      <c r="E96" s="84" t="s">
        <v>6</v>
      </c>
      <c r="F96" s="84" t="s">
        <v>182</v>
      </c>
    </row>
    <row r="97" spans="1:6" x14ac:dyDescent="0.3">
      <c r="A97" s="84">
        <v>74906</v>
      </c>
      <c r="B97" s="87" t="s">
        <v>96</v>
      </c>
      <c r="C97" s="86">
        <v>2009</v>
      </c>
      <c r="D97" s="86" t="str">
        <f t="shared" si="1"/>
        <v>U17</v>
      </c>
      <c r="E97" s="87" t="s">
        <v>6</v>
      </c>
      <c r="F97" s="84" t="s">
        <v>182</v>
      </c>
    </row>
    <row r="98" spans="1:6" x14ac:dyDescent="0.3">
      <c r="A98" s="84">
        <v>86238</v>
      </c>
      <c r="B98" s="87" t="s">
        <v>376</v>
      </c>
      <c r="C98" s="86">
        <v>2011</v>
      </c>
      <c r="D98" s="86" t="str">
        <f t="shared" si="1"/>
        <v>U15</v>
      </c>
      <c r="E98" s="87" t="s">
        <v>6</v>
      </c>
      <c r="F98" s="84" t="s">
        <v>182</v>
      </c>
    </row>
    <row r="99" spans="1:6" x14ac:dyDescent="0.3">
      <c r="A99" s="84">
        <v>82622</v>
      </c>
      <c r="B99" s="84" t="s">
        <v>314</v>
      </c>
      <c r="C99" s="85">
        <v>2009</v>
      </c>
      <c r="D99" s="86" t="str">
        <f t="shared" si="1"/>
        <v>U17</v>
      </c>
      <c r="E99" s="84" t="s">
        <v>6</v>
      </c>
      <c r="F99" s="84" t="s">
        <v>182</v>
      </c>
    </row>
    <row r="100" spans="1:6" x14ac:dyDescent="0.3">
      <c r="A100" s="89">
        <v>82164</v>
      </c>
      <c r="B100" s="89" t="s">
        <v>257</v>
      </c>
      <c r="C100" s="90">
        <v>2011</v>
      </c>
      <c r="D100" s="91" t="str">
        <f t="shared" si="1"/>
        <v>U15</v>
      </c>
      <c r="E100" s="89" t="s">
        <v>6</v>
      </c>
      <c r="F100" s="89" t="s">
        <v>182</v>
      </c>
    </row>
    <row r="101" spans="1:6" x14ac:dyDescent="0.3">
      <c r="A101" s="84">
        <v>75964</v>
      </c>
      <c r="B101" s="87" t="s">
        <v>101</v>
      </c>
      <c r="C101" s="86">
        <v>2008</v>
      </c>
      <c r="D101" s="86" t="str">
        <f t="shared" si="1"/>
        <v>U17</v>
      </c>
      <c r="E101" s="87" t="s">
        <v>6</v>
      </c>
      <c r="F101" s="84" t="s">
        <v>182</v>
      </c>
    </row>
    <row r="102" spans="1:6" x14ac:dyDescent="0.3">
      <c r="A102" s="84">
        <v>82623</v>
      </c>
      <c r="B102" s="87" t="s">
        <v>287</v>
      </c>
      <c r="C102" s="86">
        <v>2010</v>
      </c>
      <c r="D102" s="86" t="str">
        <f t="shared" si="1"/>
        <v>U15</v>
      </c>
      <c r="E102" s="87" t="s">
        <v>6</v>
      </c>
      <c r="F102" s="84" t="s">
        <v>182</v>
      </c>
    </row>
    <row r="103" spans="1:6" x14ac:dyDescent="0.3">
      <c r="A103" s="84">
        <v>82624</v>
      </c>
      <c r="B103" s="87" t="s">
        <v>288</v>
      </c>
      <c r="C103" s="86">
        <v>2012</v>
      </c>
      <c r="D103" s="86" t="str">
        <f t="shared" si="1"/>
        <v>U13</v>
      </c>
      <c r="E103" s="87" t="s">
        <v>6</v>
      </c>
      <c r="F103" s="84" t="s">
        <v>182</v>
      </c>
    </row>
    <row r="104" spans="1:6" x14ac:dyDescent="0.3">
      <c r="A104" s="84">
        <v>82403</v>
      </c>
      <c r="B104" s="84" t="s">
        <v>264</v>
      </c>
      <c r="C104" s="85">
        <v>2007</v>
      </c>
      <c r="D104" s="86" t="str">
        <f t="shared" si="1"/>
        <v>U19</v>
      </c>
      <c r="E104" s="84" t="s">
        <v>6</v>
      </c>
      <c r="F104" s="84" t="s">
        <v>182</v>
      </c>
    </row>
    <row r="105" spans="1:6" x14ac:dyDescent="0.3">
      <c r="A105" s="89">
        <v>81762</v>
      </c>
      <c r="B105" s="89" t="s">
        <v>365</v>
      </c>
      <c r="C105" s="90">
        <v>2008</v>
      </c>
      <c r="D105" s="91" t="str">
        <f t="shared" si="1"/>
        <v>U17</v>
      </c>
      <c r="E105" s="89" t="s">
        <v>64</v>
      </c>
      <c r="F105" s="89" t="s">
        <v>183</v>
      </c>
    </row>
    <row r="106" spans="1:6" x14ac:dyDescent="0.3">
      <c r="A106" s="84">
        <v>80209</v>
      </c>
      <c r="B106" s="84" t="s">
        <v>226</v>
      </c>
      <c r="C106" s="85">
        <v>2011</v>
      </c>
      <c r="D106" s="86" t="str">
        <f t="shared" si="1"/>
        <v>U15</v>
      </c>
      <c r="E106" s="84" t="s">
        <v>64</v>
      </c>
      <c r="F106" s="84" t="s">
        <v>183</v>
      </c>
    </row>
    <row r="107" spans="1:6" x14ac:dyDescent="0.3">
      <c r="A107" s="84">
        <v>76293</v>
      </c>
      <c r="B107" s="84" t="s">
        <v>232</v>
      </c>
      <c r="C107" s="85">
        <v>2011</v>
      </c>
      <c r="D107" s="86" t="str">
        <f t="shared" si="1"/>
        <v>U15</v>
      </c>
      <c r="E107" s="84" t="s">
        <v>64</v>
      </c>
      <c r="F107" s="84" t="s">
        <v>183</v>
      </c>
    </row>
    <row r="108" spans="1:6" x14ac:dyDescent="0.3">
      <c r="A108" s="84">
        <v>87825</v>
      </c>
      <c r="B108" s="84" t="s">
        <v>496</v>
      </c>
      <c r="C108" s="85">
        <v>2014</v>
      </c>
      <c r="D108" s="86" t="str">
        <f t="shared" si="1"/>
        <v>U11</v>
      </c>
      <c r="E108" s="84" t="s">
        <v>64</v>
      </c>
      <c r="F108" s="84" t="s">
        <v>183</v>
      </c>
    </row>
    <row r="109" spans="1:6" x14ac:dyDescent="0.3">
      <c r="A109" s="84">
        <v>80670</v>
      </c>
      <c r="B109" s="84" t="s">
        <v>218</v>
      </c>
      <c r="C109" s="85">
        <v>2009</v>
      </c>
      <c r="D109" s="86" t="str">
        <f t="shared" si="1"/>
        <v>U17</v>
      </c>
      <c r="E109" s="84" t="s">
        <v>64</v>
      </c>
      <c r="F109" s="84" t="s">
        <v>183</v>
      </c>
    </row>
    <row r="110" spans="1:6" x14ac:dyDescent="0.3">
      <c r="A110" s="89">
        <v>71057</v>
      </c>
      <c r="B110" s="92" t="s">
        <v>57</v>
      </c>
      <c r="C110" s="91">
        <v>2008</v>
      </c>
      <c r="D110" s="91" t="str">
        <f t="shared" si="1"/>
        <v>U17</v>
      </c>
      <c r="E110" s="92" t="s">
        <v>64</v>
      </c>
      <c r="F110" s="89" t="s">
        <v>183</v>
      </c>
    </row>
    <row r="111" spans="1:6" x14ac:dyDescent="0.3">
      <c r="A111" s="84">
        <v>77835</v>
      </c>
      <c r="B111" s="84" t="s">
        <v>238</v>
      </c>
      <c r="C111" s="85">
        <v>2007</v>
      </c>
      <c r="D111" s="86" t="str">
        <f t="shared" si="1"/>
        <v>U19</v>
      </c>
      <c r="E111" s="84" t="s">
        <v>64</v>
      </c>
      <c r="F111" s="84" t="s">
        <v>183</v>
      </c>
    </row>
    <row r="112" spans="1:6" x14ac:dyDescent="0.3">
      <c r="A112" s="84">
        <v>75370</v>
      </c>
      <c r="B112" s="87" t="s">
        <v>134</v>
      </c>
      <c r="C112" s="86">
        <v>2006</v>
      </c>
      <c r="D112" s="86" t="str">
        <f t="shared" si="1"/>
        <v>U19</v>
      </c>
      <c r="E112" s="87" t="s">
        <v>135</v>
      </c>
      <c r="F112" s="84" t="s">
        <v>183</v>
      </c>
    </row>
    <row r="113" spans="1:6" x14ac:dyDescent="0.3">
      <c r="A113" s="84">
        <v>75372</v>
      </c>
      <c r="B113" s="87" t="s">
        <v>140</v>
      </c>
      <c r="C113" s="86">
        <v>2006</v>
      </c>
      <c r="D113" s="86" t="str">
        <f t="shared" si="1"/>
        <v>U19</v>
      </c>
      <c r="E113" s="87" t="s">
        <v>135</v>
      </c>
      <c r="F113" s="84" t="s">
        <v>183</v>
      </c>
    </row>
    <row r="114" spans="1:6" x14ac:dyDescent="0.3">
      <c r="A114" s="89">
        <v>75336</v>
      </c>
      <c r="B114" s="92" t="s">
        <v>164</v>
      </c>
      <c r="C114" s="91">
        <v>2007</v>
      </c>
      <c r="D114" s="91" t="str">
        <f t="shared" si="1"/>
        <v>U19</v>
      </c>
      <c r="E114" s="92" t="s">
        <v>9</v>
      </c>
      <c r="F114" s="89" t="s">
        <v>183</v>
      </c>
    </row>
    <row r="115" spans="1:6" x14ac:dyDescent="0.3">
      <c r="A115" s="84">
        <v>71094</v>
      </c>
      <c r="B115" s="87" t="s">
        <v>67</v>
      </c>
      <c r="C115" s="86">
        <v>2012</v>
      </c>
      <c r="D115" s="86" t="str">
        <f t="shared" si="1"/>
        <v>U13</v>
      </c>
      <c r="E115" s="87" t="s">
        <v>9</v>
      </c>
      <c r="F115" s="84" t="s">
        <v>183</v>
      </c>
    </row>
    <row r="116" spans="1:6" x14ac:dyDescent="0.3">
      <c r="A116" s="84">
        <v>80093</v>
      </c>
      <c r="B116" s="87" t="s">
        <v>427</v>
      </c>
      <c r="C116" s="86">
        <v>2016</v>
      </c>
      <c r="D116" s="86" t="str">
        <f t="shared" si="1"/>
        <v>U11</v>
      </c>
      <c r="E116" s="87" t="s">
        <v>9</v>
      </c>
      <c r="F116" s="84" t="s">
        <v>183</v>
      </c>
    </row>
    <row r="117" spans="1:6" x14ac:dyDescent="0.3">
      <c r="A117" s="84">
        <v>73675</v>
      </c>
      <c r="B117" s="87" t="s">
        <v>132</v>
      </c>
      <c r="C117" s="86">
        <v>2011</v>
      </c>
      <c r="D117" s="86" t="str">
        <f t="shared" si="1"/>
        <v>U15</v>
      </c>
      <c r="E117" s="87" t="s">
        <v>9</v>
      </c>
      <c r="F117" s="84" t="s">
        <v>183</v>
      </c>
    </row>
    <row r="118" spans="1:6" x14ac:dyDescent="0.3">
      <c r="A118" s="84">
        <v>80094</v>
      </c>
      <c r="B118" s="87" t="s">
        <v>297</v>
      </c>
      <c r="C118" s="86">
        <v>2013</v>
      </c>
      <c r="D118" s="86" t="str">
        <f t="shared" si="1"/>
        <v>U13</v>
      </c>
      <c r="E118" s="87" t="s">
        <v>9</v>
      </c>
      <c r="F118" s="84" t="s">
        <v>183</v>
      </c>
    </row>
    <row r="119" spans="1:6" x14ac:dyDescent="0.3">
      <c r="A119" s="89">
        <v>77629</v>
      </c>
      <c r="B119" s="92" t="s">
        <v>125</v>
      </c>
      <c r="C119" s="91">
        <v>2008</v>
      </c>
      <c r="D119" s="91" t="str">
        <f t="shared" si="1"/>
        <v>U17</v>
      </c>
      <c r="E119" s="92" t="s">
        <v>9</v>
      </c>
      <c r="F119" s="89" t="s">
        <v>183</v>
      </c>
    </row>
    <row r="120" spans="1:6" x14ac:dyDescent="0.3">
      <c r="A120" s="89">
        <v>76648</v>
      </c>
      <c r="B120" s="92" t="s">
        <v>109</v>
      </c>
      <c r="C120" s="91">
        <v>2011</v>
      </c>
      <c r="D120" s="91" t="str">
        <f t="shared" si="1"/>
        <v>U15</v>
      </c>
      <c r="E120" s="92" t="s">
        <v>9</v>
      </c>
      <c r="F120" s="89" t="s">
        <v>183</v>
      </c>
    </row>
    <row r="121" spans="1:6" x14ac:dyDescent="0.3">
      <c r="A121" s="84">
        <v>65700</v>
      </c>
      <c r="B121" s="88" t="s">
        <v>30</v>
      </c>
      <c r="C121" s="86">
        <v>2006</v>
      </c>
      <c r="D121" s="86" t="str">
        <f t="shared" si="1"/>
        <v>U19</v>
      </c>
      <c r="E121" s="88" t="s">
        <v>9</v>
      </c>
      <c r="F121" s="84" t="s">
        <v>183</v>
      </c>
    </row>
    <row r="122" spans="1:6" x14ac:dyDescent="0.3">
      <c r="A122" s="84">
        <v>83466</v>
      </c>
      <c r="B122" s="84" t="s">
        <v>298</v>
      </c>
      <c r="C122" s="85">
        <v>2013</v>
      </c>
      <c r="D122" s="86" t="str">
        <f t="shared" si="1"/>
        <v>U13</v>
      </c>
      <c r="E122" s="84" t="s">
        <v>9</v>
      </c>
      <c r="F122" s="84" t="s">
        <v>183</v>
      </c>
    </row>
    <row r="123" spans="1:6" x14ac:dyDescent="0.3">
      <c r="A123" s="84">
        <v>75338</v>
      </c>
      <c r="B123" s="87" t="s">
        <v>110</v>
      </c>
      <c r="C123" s="86">
        <v>2012</v>
      </c>
      <c r="D123" s="86" t="str">
        <f t="shared" si="1"/>
        <v>U13</v>
      </c>
      <c r="E123" s="87" t="s">
        <v>9</v>
      </c>
      <c r="F123" s="84" t="s">
        <v>183</v>
      </c>
    </row>
    <row r="124" spans="1:6" x14ac:dyDescent="0.3">
      <c r="A124" s="84">
        <v>80096</v>
      </c>
      <c r="B124" s="84" t="s">
        <v>209</v>
      </c>
      <c r="C124" s="85">
        <v>2015</v>
      </c>
      <c r="D124" s="86" t="str">
        <f t="shared" si="1"/>
        <v>U11</v>
      </c>
      <c r="E124" s="87" t="s">
        <v>9</v>
      </c>
      <c r="F124" s="84" t="s">
        <v>183</v>
      </c>
    </row>
    <row r="125" spans="1:6" x14ac:dyDescent="0.3">
      <c r="A125" s="84">
        <v>87701</v>
      </c>
      <c r="B125" s="84" t="s">
        <v>495</v>
      </c>
      <c r="C125" s="85">
        <v>2012</v>
      </c>
      <c r="D125" s="86" t="str">
        <f t="shared" si="1"/>
        <v>U13</v>
      </c>
      <c r="E125" s="87" t="s">
        <v>9</v>
      </c>
      <c r="F125" s="84" t="s">
        <v>183</v>
      </c>
    </row>
    <row r="126" spans="1:6" x14ac:dyDescent="0.3">
      <c r="A126" s="84">
        <v>74365</v>
      </c>
      <c r="B126" s="87" t="s">
        <v>130</v>
      </c>
      <c r="C126" s="86">
        <v>2010</v>
      </c>
      <c r="D126" s="86" t="str">
        <f t="shared" si="1"/>
        <v>U15</v>
      </c>
      <c r="E126" s="87" t="s">
        <v>9</v>
      </c>
      <c r="F126" s="84" t="s">
        <v>183</v>
      </c>
    </row>
    <row r="127" spans="1:6" x14ac:dyDescent="0.3">
      <c r="A127" s="84">
        <v>73679</v>
      </c>
      <c r="B127" s="87" t="s">
        <v>87</v>
      </c>
      <c r="C127" s="86">
        <v>2010</v>
      </c>
      <c r="D127" s="86" t="str">
        <f t="shared" si="1"/>
        <v>U15</v>
      </c>
      <c r="E127" s="87" t="s">
        <v>9</v>
      </c>
      <c r="F127" s="84" t="s">
        <v>183</v>
      </c>
    </row>
    <row r="128" spans="1:6" x14ac:dyDescent="0.3">
      <c r="A128" s="89">
        <v>77590</v>
      </c>
      <c r="B128" s="92" t="s">
        <v>146</v>
      </c>
      <c r="C128" s="91">
        <v>2008</v>
      </c>
      <c r="D128" s="91" t="str">
        <f t="shared" si="1"/>
        <v>U17</v>
      </c>
      <c r="E128" s="92" t="s">
        <v>9</v>
      </c>
      <c r="F128" s="89" t="s">
        <v>183</v>
      </c>
    </row>
    <row r="129" spans="1:6" x14ac:dyDescent="0.3">
      <c r="A129" s="84">
        <v>87702</v>
      </c>
      <c r="B129" s="87" t="s">
        <v>498</v>
      </c>
      <c r="C129" s="86">
        <v>2011</v>
      </c>
      <c r="D129" s="86" t="str">
        <f t="shared" si="1"/>
        <v>U15</v>
      </c>
      <c r="E129" s="87" t="s">
        <v>9</v>
      </c>
      <c r="F129" s="84" t="s">
        <v>183</v>
      </c>
    </row>
    <row r="130" spans="1:6" x14ac:dyDescent="0.3">
      <c r="A130" s="84">
        <v>77630</v>
      </c>
      <c r="B130" s="87" t="s">
        <v>108</v>
      </c>
      <c r="C130" s="86">
        <v>2010</v>
      </c>
      <c r="D130" s="86" t="str">
        <f t="shared" ref="D130:D193" si="2">IF(($H$1-C130)&gt;=19,"U21",IF(($H$1-C130)&gt;=17,"U19",IF(($H$1-C130)&gt;=15,"U17",IF(($H$1-C130)&gt;=13,"U15",IF(($H$1-C130)&gt;=11,"U13","U11")))))</f>
        <v>U15</v>
      </c>
      <c r="E130" s="87" t="s">
        <v>9</v>
      </c>
      <c r="F130" s="84" t="s">
        <v>183</v>
      </c>
    </row>
    <row r="131" spans="1:6" x14ac:dyDescent="0.3">
      <c r="A131" s="84">
        <v>83460</v>
      </c>
      <c r="B131" s="84" t="s">
        <v>356</v>
      </c>
      <c r="C131" s="85">
        <v>2009</v>
      </c>
      <c r="D131" s="86" t="str">
        <f t="shared" si="2"/>
        <v>U17</v>
      </c>
      <c r="E131" s="84" t="s">
        <v>527</v>
      </c>
      <c r="F131" s="84" t="s">
        <v>183</v>
      </c>
    </row>
    <row r="132" spans="1:6" x14ac:dyDescent="0.3">
      <c r="A132" s="84">
        <v>83461</v>
      </c>
      <c r="B132" s="84" t="s">
        <v>334</v>
      </c>
      <c r="C132" s="85">
        <v>2010</v>
      </c>
      <c r="D132" s="86" t="str">
        <f t="shared" si="2"/>
        <v>U15</v>
      </c>
      <c r="E132" s="84" t="s">
        <v>9</v>
      </c>
      <c r="F132" s="84" t="s">
        <v>183</v>
      </c>
    </row>
    <row r="133" spans="1:6" x14ac:dyDescent="0.3">
      <c r="A133" s="84">
        <v>85409</v>
      </c>
      <c r="B133" s="87" t="s">
        <v>394</v>
      </c>
      <c r="C133" s="86">
        <v>2009</v>
      </c>
      <c r="D133" s="86" t="str">
        <f t="shared" si="2"/>
        <v>U17</v>
      </c>
      <c r="E133" s="87" t="s">
        <v>188</v>
      </c>
      <c r="F133" s="84" t="s">
        <v>183</v>
      </c>
    </row>
    <row r="134" spans="1:6" x14ac:dyDescent="0.3">
      <c r="A134" s="84">
        <v>71228</v>
      </c>
      <c r="B134" s="87" t="s">
        <v>71</v>
      </c>
      <c r="C134" s="86">
        <v>2009</v>
      </c>
      <c r="D134" s="86" t="str">
        <f t="shared" si="2"/>
        <v>U17</v>
      </c>
      <c r="E134" s="87" t="s">
        <v>188</v>
      </c>
      <c r="F134" s="84" t="s">
        <v>183</v>
      </c>
    </row>
    <row r="135" spans="1:6" x14ac:dyDescent="0.3">
      <c r="A135" s="84">
        <v>81772</v>
      </c>
      <c r="B135" s="84" t="s">
        <v>215</v>
      </c>
      <c r="C135" s="85">
        <v>2007</v>
      </c>
      <c r="D135" s="86" t="str">
        <f t="shared" si="2"/>
        <v>U19</v>
      </c>
      <c r="E135" s="84" t="s">
        <v>188</v>
      </c>
      <c r="F135" s="84" t="s">
        <v>183</v>
      </c>
    </row>
    <row r="136" spans="1:6" x14ac:dyDescent="0.3">
      <c r="A136" s="84">
        <v>85955</v>
      </c>
      <c r="B136" s="84" t="s">
        <v>391</v>
      </c>
      <c r="C136" s="85">
        <v>2009</v>
      </c>
      <c r="D136" s="86" t="str">
        <f t="shared" si="2"/>
        <v>U17</v>
      </c>
      <c r="E136" s="84" t="s">
        <v>188</v>
      </c>
      <c r="F136" s="84" t="s">
        <v>183</v>
      </c>
    </row>
    <row r="137" spans="1:6" x14ac:dyDescent="0.3">
      <c r="A137" s="84">
        <v>70782</v>
      </c>
      <c r="B137" s="87" t="s">
        <v>84</v>
      </c>
      <c r="C137" s="86">
        <v>2008</v>
      </c>
      <c r="D137" s="86" t="str">
        <f t="shared" si="2"/>
        <v>U17</v>
      </c>
      <c r="E137" s="87" t="s">
        <v>188</v>
      </c>
      <c r="F137" s="84" t="s">
        <v>183</v>
      </c>
    </row>
    <row r="138" spans="1:6" x14ac:dyDescent="0.3">
      <c r="A138" s="84">
        <v>85412</v>
      </c>
      <c r="B138" s="87" t="s">
        <v>390</v>
      </c>
      <c r="C138" s="86">
        <v>2009</v>
      </c>
      <c r="D138" s="86" t="str">
        <f t="shared" si="2"/>
        <v>U17</v>
      </c>
      <c r="E138" s="87" t="s">
        <v>188</v>
      </c>
      <c r="F138" s="84" t="s">
        <v>183</v>
      </c>
    </row>
    <row r="139" spans="1:6" x14ac:dyDescent="0.3">
      <c r="A139" s="84">
        <v>71230</v>
      </c>
      <c r="B139" s="87" t="s">
        <v>70</v>
      </c>
      <c r="C139" s="86">
        <v>2009</v>
      </c>
      <c r="D139" s="86" t="str">
        <f t="shared" si="2"/>
        <v>U17</v>
      </c>
      <c r="E139" s="87" t="s">
        <v>188</v>
      </c>
      <c r="F139" s="84" t="s">
        <v>183</v>
      </c>
    </row>
    <row r="140" spans="1:6" x14ac:dyDescent="0.3">
      <c r="A140" s="84">
        <v>65454</v>
      </c>
      <c r="B140" s="87" t="s">
        <v>45</v>
      </c>
      <c r="C140" s="86">
        <v>2006</v>
      </c>
      <c r="D140" s="86" t="str">
        <f t="shared" si="2"/>
        <v>U19</v>
      </c>
      <c r="E140" s="87" t="s">
        <v>188</v>
      </c>
      <c r="F140" s="84" t="s">
        <v>183</v>
      </c>
    </row>
    <row r="141" spans="1:6" x14ac:dyDescent="0.3">
      <c r="A141" s="84">
        <v>75985</v>
      </c>
      <c r="B141" s="87" t="s">
        <v>133</v>
      </c>
      <c r="C141" s="86">
        <v>2006</v>
      </c>
      <c r="D141" s="86" t="str">
        <f t="shared" si="2"/>
        <v>U19</v>
      </c>
      <c r="E141" s="87" t="s">
        <v>188</v>
      </c>
      <c r="F141" s="84" t="s">
        <v>183</v>
      </c>
    </row>
    <row r="142" spans="1:6" x14ac:dyDescent="0.3">
      <c r="A142" s="84">
        <v>85411</v>
      </c>
      <c r="B142" s="87" t="s">
        <v>430</v>
      </c>
      <c r="C142" s="86">
        <v>2006</v>
      </c>
      <c r="D142" s="86" t="str">
        <f t="shared" si="2"/>
        <v>U19</v>
      </c>
      <c r="E142" s="87" t="s">
        <v>188</v>
      </c>
      <c r="F142" s="84" t="s">
        <v>183</v>
      </c>
    </row>
    <row r="143" spans="1:6" x14ac:dyDescent="0.3">
      <c r="A143" s="84">
        <v>77721</v>
      </c>
      <c r="B143" s="87" t="s">
        <v>161</v>
      </c>
      <c r="C143" s="86">
        <v>2010</v>
      </c>
      <c r="D143" s="86" t="str">
        <f t="shared" si="2"/>
        <v>U15</v>
      </c>
      <c r="E143" s="87" t="s">
        <v>188</v>
      </c>
      <c r="F143" s="84" t="s">
        <v>183</v>
      </c>
    </row>
    <row r="144" spans="1:6" x14ac:dyDescent="0.3">
      <c r="A144" s="84">
        <v>77722</v>
      </c>
      <c r="B144" s="87" t="s">
        <v>166</v>
      </c>
      <c r="C144" s="86">
        <v>2008</v>
      </c>
      <c r="D144" s="86" t="str">
        <f t="shared" si="2"/>
        <v>U17</v>
      </c>
      <c r="E144" s="87" t="s">
        <v>188</v>
      </c>
      <c r="F144" s="84" t="s">
        <v>183</v>
      </c>
    </row>
    <row r="145" spans="1:6" x14ac:dyDescent="0.3">
      <c r="A145" s="84">
        <v>78606</v>
      </c>
      <c r="B145" s="84" t="s">
        <v>203</v>
      </c>
      <c r="C145" s="85">
        <v>2011</v>
      </c>
      <c r="D145" s="86" t="str">
        <f t="shared" si="2"/>
        <v>U15</v>
      </c>
      <c r="E145" s="84" t="s">
        <v>188</v>
      </c>
      <c r="F145" s="84" t="s">
        <v>183</v>
      </c>
    </row>
    <row r="146" spans="1:6" x14ac:dyDescent="0.3">
      <c r="A146" s="84">
        <v>86612</v>
      </c>
      <c r="B146" s="84" t="s">
        <v>462</v>
      </c>
      <c r="C146" s="85">
        <v>2014</v>
      </c>
      <c r="D146" s="86" t="str">
        <f t="shared" si="2"/>
        <v>U11</v>
      </c>
      <c r="E146" s="84" t="s">
        <v>7</v>
      </c>
      <c r="F146" s="84" t="s">
        <v>182</v>
      </c>
    </row>
    <row r="147" spans="1:6" x14ac:dyDescent="0.3">
      <c r="A147" s="84">
        <v>85114</v>
      </c>
      <c r="B147" s="84" t="s">
        <v>359</v>
      </c>
      <c r="C147" s="85">
        <v>2012</v>
      </c>
      <c r="D147" s="86" t="str">
        <f t="shared" si="2"/>
        <v>U13</v>
      </c>
      <c r="E147" s="84" t="s">
        <v>7</v>
      </c>
      <c r="F147" s="84" t="s">
        <v>182</v>
      </c>
    </row>
    <row r="148" spans="1:6" x14ac:dyDescent="0.3">
      <c r="A148" s="84">
        <v>84790</v>
      </c>
      <c r="B148" s="84" t="s">
        <v>358</v>
      </c>
      <c r="C148" s="85">
        <v>2013</v>
      </c>
      <c r="D148" s="86" t="str">
        <f t="shared" si="2"/>
        <v>U13</v>
      </c>
      <c r="E148" s="84" t="s">
        <v>7</v>
      </c>
      <c r="F148" s="84" t="s">
        <v>182</v>
      </c>
    </row>
    <row r="149" spans="1:6" x14ac:dyDescent="0.3">
      <c r="A149" s="84">
        <v>86737</v>
      </c>
      <c r="B149" s="87" t="s">
        <v>425</v>
      </c>
      <c r="C149" s="86">
        <v>2014</v>
      </c>
      <c r="D149" s="86" t="str">
        <f t="shared" si="2"/>
        <v>U11</v>
      </c>
      <c r="E149" s="87" t="s">
        <v>7</v>
      </c>
      <c r="F149" s="84" t="s">
        <v>182</v>
      </c>
    </row>
    <row r="150" spans="1:6" x14ac:dyDescent="0.3">
      <c r="A150" s="84">
        <v>83993</v>
      </c>
      <c r="B150" s="84" t="s">
        <v>309</v>
      </c>
      <c r="C150" s="85">
        <v>2010</v>
      </c>
      <c r="D150" s="86" t="str">
        <f t="shared" si="2"/>
        <v>U15</v>
      </c>
      <c r="E150" s="84" t="s">
        <v>7</v>
      </c>
      <c r="F150" s="84" t="s">
        <v>182</v>
      </c>
    </row>
    <row r="151" spans="1:6" x14ac:dyDescent="0.3">
      <c r="A151" s="84">
        <v>71659</v>
      </c>
      <c r="B151" s="84" t="s">
        <v>265</v>
      </c>
      <c r="C151" s="85">
        <v>2009</v>
      </c>
      <c r="D151" s="86" t="str">
        <f t="shared" si="2"/>
        <v>U17</v>
      </c>
      <c r="E151" s="84" t="s">
        <v>7</v>
      </c>
      <c r="F151" s="84" t="s">
        <v>182</v>
      </c>
    </row>
    <row r="152" spans="1:6" x14ac:dyDescent="0.3">
      <c r="A152" s="84">
        <v>66216</v>
      </c>
      <c r="B152" s="84" t="s">
        <v>213</v>
      </c>
      <c r="C152" s="85">
        <v>2007</v>
      </c>
      <c r="D152" s="86" t="str">
        <f t="shared" si="2"/>
        <v>U19</v>
      </c>
      <c r="E152" s="84" t="s">
        <v>7</v>
      </c>
      <c r="F152" s="84" t="s">
        <v>182</v>
      </c>
    </row>
    <row r="153" spans="1:6" x14ac:dyDescent="0.3">
      <c r="A153" s="84">
        <v>86614</v>
      </c>
      <c r="B153" s="84" t="s">
        <v>419</v>
      </c>
      <c r="C153" s="85">
        <v>2012</v>
      </c>
      <c r="D153" s="86" t="str">
        <f t="shared" si="2"/>
        <v>U13</v>
      </c>
      <c r="E153" s="84" t="s">
        <v>7</v>
      </c>
      <c r="F153" s="84" t="s">
        <v>182</v>
      </c>
    </row>
    <row r="154" spans="1:6" x14ac:dyDescent="0.3">
      <c r="A154" s="84">
        <v>73911</v>
      </c>
      <c r="B154" s="87" t="s">
        <v>148</v>
      </c>
      <c r="C154" s="86">
        <v>2008</v>
      </c>
      <c r="D154" s="86" t="str">
        <f t="shared" si="2"/>
        <v>U17</v>
      </c>
      <c r="E154" s="87" t="s">
        <v>7</v>
      </c>
      <c r="F154" s="84" t="s">
        <v>182</v>
      </c>
    </row>
    <row r="155" spans="1:6" x14ac:dyDescent="0.3">
      <c r="A155" s="84">
        <v>83802</v>
      </c>
      <c r="B155" s="88" t="s">
        <v>291</v>
      </c>
      <c r="C155" s="86">
        <v>2011</v>
      </c>
      <c r="D155" s="86" t="str">
        <f t="shared" si="2"/>
        <v>U15</v>
      </c>
      <c r="E155" s="88" t="s">
        <v>7</v>
      </c>
      <c r="F155" s="84" t="s">
        <v>182</v>
      </c>
    </row>
    <row r="156" spans="1:6" x14ac:dyDescent="0.3">
      <c r="A156" s="84">
        <v>86615</v>
      </c>
      <c r="B156" s="88" t="s">
        <v>461</v>
      </c>
      <c r="C156" s="86">
        <v>2016</v>
      </c>
      <c r="D156" s="86" t="str">
        <f t="shared" si="2"/>
        <v>U11</v>
      </c>
      <c r="E156" s="88" t="s">
        <v>7</v>
      </c>
      <c r="F156" s="84" t="s">
        <v>182</v>
      </c>
    </row>
    <row r="157" spans="1:6" x14ac:dyDescent="0.3">
      <c r="A157" s="84">
        <v>84791</v>
      </c>
      <c r="B157" s="84" t="s">
        <v>364</v>
      </c>
      <c r="C157" s="85">
        <v>2014</v>
      </c>
      <c r="D157" s="86" t="str">
        <f t="shared" si="2"/>
        <v>U11</v>
      </c>
      <c r="E157" s="84" t="s">
        <v>7</v>
      </c>
      <c r="F157" s="84" t="s">
        <v>182</v>
      </c>
    </row>
    <row r="158" spans="1:6" x14ac:dyDescent="0.3">
      <c r="A158" s="84">
        <v>80893</v>
      </c>
      <c r="B158" s="84" t="s">
        <v>494</v>
      </c>
      <c r="C158" s="85">
        <v>2013</v>
      </c>
      <c r="D158" s="86" t="str">
        <f t="shared" si="2"/>
        <v>U13</v>
      </c>
      <c r="E158" s="84" t="s">
        <v>323</v>
      </c>
      <c r="F158" s="84" t="s">
        <v>183</v>
      </c>
    </row>
    <row r="159" spans="1:6" x14ac:dyDescent="0.3">
      <c r="A159" s="84">
        <v>65405</v>
      </c>
      <c r="B159" s="87" t="s">
        <v>55</v>
      </c>
      <c r="C159" s="86">
        <v>2006</v>
      </c>
      <c r="D159" s="86" t="str">
        <f t="shared" si="2"/>
        <v>U19</v>
      </c>
      <c r="E159" s="87" t="s">
        <v>279</v>
      </c>
      <c r="F159" s="84" t="s">
        <v>183</v>
      </c>
    </row>
    <row r="160" spans="1:6" x14ac:dyDescent="0.3">
      <c r="A160" s="84">
        <v>84783</v>
      </c>
      <c r="B160" s="87" t="s">
        <v>420</v>
      </c>
      <c r="C160" s="86">
        <v>2009</v>
      </c>
      <c r="D160" s="86" t="str">
        <f t="shared" si="2"/>
        <v>U17</v>
      </c>
      <c r="E160" s="87" t="s">
        <v>199</v>
      </c>
      <c r="F160" s="84" t="s">
        <v>183</v>
      </c>
    </row>
    <row r="161" spans="1:6" x14ac:dyDescent="0.3">
      <c r="A161" s="84">
        <v>79203</v>
      </c>
      <c r="B161" s="84" t="s">
        <v>304</v>
      </c>
      <c r="C161" s="85">
        <v>2013</v>
      </c>
      <c r="D161" s="86" t="str">
        <f t="shared" si="2"/>
        <v>U13</v>
      </c>
      <c r="E161" s="87" t="s">
        <v>199</v>
      </c>
      <c r="F161" s="84" t="s">
        <v>183</v>
      </c>
    </row>
    <row r="162" spans="1:6" x14ac:dyDescent="0.3">
      <c r="A162" s="84">
        <v>83964</v>
      </c>
      <c r="B162" s="84" t="s">
        <v>395</v>
      </c>
      <c r="C162" s="85">
        <v>2011</v>
      </c>
      <c r="D162" s="86" t="str">
        <f t="shared" si="2"/>
        <v>U15</v>
      </c>
      <c r="E162" s="87" t="s">
        <v>199</v>
      </c>
      <c r="F162" s="84" t="s">
        <v>183</v>
      </c>
    </row>
    <row r="163" spans="1:6" x14ac:dyDescent="0.3">
      <c r="A163" s="84">
        <v>85996</v>
      </c>
      <c r="B163" s="84" t="s">
        <v>396</v>
      </c>
      <c r="C163" s="85">
        <v>2009</v>
      </c>
      <c r="D163" s="86" t="str">
        <f t="shared" si="2"/>
        <v>U17</v>
      </c>
      <c r="E163" s="87" t="s">
        <v>199</v>
      </c>
      <c r="F163" s="84" t="s">
        <v>183</v>
      </c>
    </row>
    <row r="164" spans="1:6" x14ac:dyDescent="0.3">
      <c r="A164" s="84">
        <v>60812</v>
      </c>
      <c r="B164" s="87" t="s">
        <v>25</v>
      </c>
      <c r="C164" s="86">
        <v>2006</v>
      </c>
      <c r="D164" s="86" t="str">
        <f t="shared" si="2"/>
        <v>U19</v>
      </c>
      <c r="E164" s="87" t="s">
        <v>199</v>
      </c>
      <c r="F164" s="84" t="s">
        <v>183</v>
      </c>
    </row>
    <row r="165" spans="1:6" x14ac:dyDescent="0.3">
      <c r="A165" s="84">
        <v>84143</v>
      </c>
      <c r="B165" s="84" t="s">
        <v>353</v>
      </c>
      <c r="C165" s="85">
        <v>2012</v>
      </c>
      <c r="D165" s="86" t="str">
        <f t="shared" si="2"/>
        <v>U13</v>
      </c>
      <c r="E165" s="84" t="s">
        <v>280</v>
      </c>
      <c r="F165" s="84" t="s">
        <v>183</v>
      </c>
    </row>
    <row r="166" spans="1:6" x14ac:dyDescent="0.3">
      <c r="A166" s="89">
        <v>70868</v>
      </c>
      <c r="B166" s="92" t="s">
        <v>68</v>
      </c>
      <c r="C166" s="91">
        <v>2008</v>
      </c>
      <c r="D166" s="91" t="str">
        <f t="shared" si="2"/>
        <v>U17</v>
      </c>
      <c r="E166" s="92" t="s">
        <v>280</v>
      </c>
      <c r="F166" s="89" t="s">
        <v>183</v>
      </c>
    </row>
    <row r="167" spans="1:6" x14ac:dyDescent="0.3">
      <c r="A167" s="84">
        <v>70910</v>
      </c>
      <c r="B167" s="87" t="s">
        <v>124</v>
      </c>
      <c r="C167" s="86">
        <v>2010</v>
      </c>
      <c r="D167" s="86" t="str">
        <f t="shared" si="2"/>
        <v>U15</v>
      </c>
      <c r="E167" s="87" t="s">
        <v>280</v>
      </c>
      <c r="F167" s="84" t="s">
        <v>183</v>
      </c>
    </row>
    <row r="168" spans="1:6" x14ac:dyDescent="0.3">
      <c r="A168" s="84">
        <v>70766</v>
      </c>
      <c r="B168" s="87" t="s">
        <v>53</v>
      </c>
      <c r="C168" s="86">
        <v>2011</v>
      </c>
      <c r="D168" s="86" t="str">
        <f t="shared" si="2"/>
        <v>U15</v>
      </c>
      <c r="E168" s="88" t="s">
        <v>280</v>
      </c>
      <c r="F168" s="84" t="s">
        <v>183</v>
      </c>
    </row>
    <row r="169" spans="1:6" x14ac:dyDescent="0.3">
      <c r="A169" s="84">
        <v>65665</v>
      </c>
      <c r="B169" s="87" t="s">
        <v>52</v>
      </c>
      <c r="C169" s="86">
        <v>2009</v>
      </c>
      <c r="D169" s="86" t="str">
        <f t="shared" si="2"/>
        <v>U17</v>
      </c>
      <c r="E169" s="88" t="s">
        <v>280</v>
      </c>
      <c r="F169" s="84" t="s">
        <v>183</v>
      </c>
    </row>
    <row r="170" spans="1:6" x14ac:dyDescent="0.3">
      <c r="A170" s="84">
        <v>85161</v>
      </c>
      <c r="B170" s="87" t="s">
        <v>379</v>
      </c>
      <c r="C170" s="86">
        <v>2012</v>
      </c>
      <c r="D170" s="86" t="str">
        <f t="shared" si="2"/>
        <v>U13</v>
      </c>
      <c r="E170" s="88" t="s">
        <v>280</v>
      </c>
      <c r="F170" s="84" t="s">
        <v>183</v>
      </c>
    </row>
    <row r="171" spans="1:6" x14ac:dyDescent="0.3">
      <c r="A171" s="89">
        <v>84148</v>
      </c>
      <c r="B171" s="89" t="s">
        <v>354</v>
      </c>
      <c r="C171" s="90">
        <v>2012</v>
      </c>
      <c r="D171" s="91" t="str">
        <f t="shared" si="2"/>
        <v>U13</v>
      </c>
      <c r="E171" s="89" t="s">
        <v>280</v>
      </c>
      <c r="F171" s="89" t="s">
        <v>183</v>
      </c>
    </row>
    <row r="172" spans="1:6" x14ac:dyDescent="0.3">
      <c r="A172" s="84">
        <v>85162</v>
      </c>
      <c r="B172" s="84" t="s">
        <v>497</v>
      </c>
      <c r="C172" s="85">
        <v>2012</v>
      </c>
      <c r="D172" s="86" t="str">
        <f t="shared" si="2"/>
        <v>U13</v>
      </c>
      <c r="E172" s="84" t="s">
        <v>280</v>
      </c>
      <c r="F172" s="84" t="s">
        <v>183</v>
      </c>
    </row>
    <row r="173" spans="1:6" x14ac:dyDescent="0.3">
      <c r="A173" s="84">
        <v>76885</v>
      </c>
      <c r="B173" s="87" t="s">
        <v>158</v>
      </c>
      <c r="C173" s="86">
        <v>2007</v>
      </c>
      <c r="D173" s="86" t="str">
        <f t="shared" si="2"/>
        <v>U19</v>
      </c>
      <c r="E173" s="87" t="s">
        <v>157</v>
      </c>
      <c r="F173" s="84" t="s">
        <v>183</v>
      </c>
    </row>
    <row r="174" spans="1:6" x14ac:dyDescent="0.3">
      <c r="A174" s="84">
        <v>76886</v>
      </c>
      <c r="B174" s="84" t="s">
        <v>272</v>
      </c>
      <c r="C174" s="85">
        <v>2007</v>
      </c>
      <c r="D174" s="86" t="str">
        <f t="shared" si="2"/>
        <v>U19</v>
      </c>
      <c r="E174" s="84" t="s">
        <v>157</v>
      </c>
      <c r="F174" s="84" t="s">
        <v>183</v>
      </c>
    </row>
    <row r="175" spans="1:6" x14ac:dyDescent="0.3">
      <c r="A175" s="84">
        <v>76887</v>
      </c>
      <c r="B175" s="84" t="s">
        <v>271</v>
      </c>
      <c r="C175" s="85">
        <v>2007</v>
      </c>
      <c r="D175" s="86" t="str">
        <f t="shared" si="2"/>
        <v>U19</v>
      </c>
      <c r="E175" s="84" t="s">
        <v>157</v>
      </c>
      <c r="F175" s="84" t="s">
        <v>183</v>
      </c>
    </row>
    <row r="176" spans="1:6" x14ac:dyDescent="0.3">
      <c r="A176" s="84">
        <v>78654</v>
      </c>
      <c r="B176" s="87" t="s">
        <v>185</v>
      </c>
      <c r="C176" s="86">
        <v>2006</v>
      </c>
      <c r="D176" s="86" t="str">
        <f t="shared" si="2"/>
        <v>U19</v>
      </c>
      <c r="E176" s="87" t="s">
        <v>157</v>
      </c>
      <c r="F176" s="84" t="s">
        <v>183</v>
      </c>
    </row>
    <row r="177" spans="1:6" x14ac:dyDescent="0.3">
      <c r="A177" s="84">
        <v>72833</v>
      </c>
      <c r="B177" s="87" t="s">
        <v>136</v>
      </c>
      <c r="C177" s="86">
        <v>2008</v>
      </c>
      <c r="D177" s="86" t="str">
        <f t="shared" si="2"/>
        <v>U17</v>
      </c>
      <c r="E177" s="87" t="s">
        <v>137</v>
      </c>
      <c r="F177" s="84" t="s">
        <v>182</v>
      </c>
    </row>
    <row r="178" spans="1:6" x14ac:dyDescent="0.3">
      <c r="A178" s="89">
        <v>38491</v>
      </c>
      <c r="B178" s="89" t="s">
        <v>335</v>
      </c>
      <c r="C178" s="90">
        <v>2012</v>
      </c>
      <c r="D178" s="91" t="str">
        <f t="shared" si="2"/>
        <v>U13</v>
      </c>
      <c r="E178" s="89" t="s">
        <v>137</v>
      </c>
      <c r="F178" s="89" t="s">
        <v>182</v>
      </c>
    </row>
    <row r="179" spans="1:6" x14ac:dyDescent="0.3">
      <c r="A179" s="84">
        <v>84320</v>
      </c>
      <c r="B179" s="84" t="s">
        <v>357</v>
      </c>
      <c r="C179" s="85">
        <v>2011</v>
      </c>
      <c r="D179" s="86" t="str">
        <f t="shared" si="2"/>
        <v>U15</v>
      </c>
      <c r="E179" s="84" t="s">
        <v>137</v>
      </c>
      <c r="F179" s="84" t="s">
        <v>182</v>
      </c>
    </row>
    <row r="180" spans="1:6" x14ac:dyDescent="0.3">
      <c r="A180" s="84">
        <v>85511</v>
      </c>
      <c r="B180" s="84" t="s">
        <v>374</v>
      </c>
      <c r="C180" s="85">
        <v>2012</v>
      </c>
      <c r="D180" s="86" t="str">
        <f t="shared" si="2"/>
        <v>U13</v>
      </c>
      <c r="E180" s="84" t="s">
        <v>10</v>
      </c>
      <c r="F180" s="84" t="s">
        <v>182</v>
      </c>
    </row>
    <row r="181" spans="1:6" x14ac:dyDescent="0.3">
      <c r="A181" s="84">
        <v>85508</v>
      </c>
      <c r="B181" s="84" t="s">
        <v>372</v>
      </c>
      <c r="C181" s="85">
        <v>2011</v>
      </c>
      <c r="D181" s="86" t="str">
        <f t="shared" si="2"/>
        <v>U15</v>
      </c>
      <c r="E181" s="84" t="s">
        <v>10</v>
      </c>
      <c r="F181" s="84" t="s">
        <v>182</v>
      </c>
    </row>
    <row r="182" spans="1:6" x14ac:dyDescent="0.3">
      <c r="A182" s="84">
        <v>80745</v>
      </c>
      <c r="B182" s="84" t="s">
        <v>202</v>
      </c>
      <c r="C182" s="85">
        <v>2009</v>
      </c>
      <c r="D182" s="86" t="str">
        <f t="shared" si="2"/>
        <v>U17</v>
      </c>
      <c r="E182" s="84" t="s">
        <v>10</v>
      </c>
      <c r="F182" s="84" t="s">
        <v>182</v>
      </c>
    </row>
    <row r="183" spans="1:6" x14ac:dyDescent="0.3">
      <c r="A183" s="84">
        <v>85509</v>
      </c>
      <c r="B183" s="84" t="s">
        <v>378</v>
      </c>
      <c r="C183" s="85">
        <v>2012</v>
      </c>
      <c r="D183" s="86" t="str">
        <f t="shared" si="2"/>
        <v>U13</v>
      </c>
      <c r="E183" s="84" t="s">
        <v>10</v>
      </c>
      <c r="F183" s="84" t="s">
        <v>182</v>
      </c>
    </row>
    <row r="184" spans="1:6" x14ac:dyDescent="0.3">
      <c r="A184" s="84">
        <v>78820</v>
      </c>
      <c r="B184" s="87" t="s">
        <v>160</v>
      </c>
      <c r="C184" s="86">
        <v>2009</v>
      </c>
      <c r="D184" s="86" t="str">
        <f t="shared" si="2"/>
        <v>U17</v>
      </c>
      <c r="E184" s="87" t="s">
        <v>10</v>
      </c>
      <c r="F184" s="84" t="s">
        <v>182</v>
      </c>
    </row>
    <row r="185" spans="1:6" x14ac:dyDescent="0.3">
      <c r="A185" s="84">
        <v>87899</v>
      </c>
      <c r="B185" s="87" t="s">
        <v>488</v>
      </c>
      <c r="C185" s="86">
        <v>2013</v>
      </c>
      <c r="D185" s="86" t="str">
        <f t="shared" si="2"/>
        <v>U13</v>
      </c>
      <c r="E185" s="87" t="s">
        <v>10</v>
      </c>
      <c r="F185" s="84" t="s">
        <v>182</v>
      </c>
    </row>
    <row r="186" spans="1:6" x14ac:dyDescent="0.3">
      <c r="A186" s="84">
        <v>85512</v>
      </c>
      <c r="B186" s="87" t="s">
        <v>403</v>
      </c>
      <c r="C186" s="86">
        <v>2013</v>
      </c>
      <c r="D186" s="86" t="str">
        <f t="shared" si="2"/>
        <v>U13</v>
      </c>
      <c r="E186" s="87" t="s">
        <v>10</v>
      </c>
      <c r="F186" s="84" t="s">
        <v>182</v>
      </c>
    </row>
    <row r="187" spans="1:6" x14ac:dyDescent="0.3">
      <c r="A187" s="84">
        <v>85510</v>
      </c>
      <c r="B187" s="87" t="s">
        <v>381</v>
      </c>
      <c r="C187" s="86">
        <v>2011</v>
      </c>
      <c r="D187" s="86" t="str">
        <f t="shared" si="2"/>
        <v>U15</v>
      </c>
      <c r="E187" s="87" t="s">
        <v>10</v>
      </c>
      <c r="F187" s="84" t="s">
        <v>182</v>
      </c>
    </row>
    <row r="188" spans="1:6" x14ac:dyDescent="0.3">
      <c r="A188" s="84">
        <v>78821</v>
      </c>
      <c r="B188" s="84" t="s">
        <v>214</v>
      </c>
      <c r="C188" s="85">
        <v>2007</v>
      </c>
      <c r="D188" s="86" t="str">
        <f t="shared" si="2"/>
        <v>U19</v>
      </c>
      <c r="E188" s="84" t="s">
        <v>10</v>
      </c>
      <c r="F188" s="84" t="s">
        <v>182</v>
      </c>
    </row>
    <row r="189" spans="1:6" x14ac:dyDescent="0.3">
      <c r="A189" s="84">
        <v>85513</v>
      </c>
      <c r="B189" s="84" t="s">
        <v>380</v>
      </c>
      <c r="C189" s="85">
        <v>2012</v>
      </c>
      <c r="D189" s="86" t="str">
        <f t="shared" si="2"/>
        <v>U13</v>
      </c>
      <c r="E189" s="84" t="s">
        <v>10</v>
      </c>
      <c r="F189" s="84" t="s">
        <v>182</v>
      </c>
    </row>
    <row r="190" spans="1:6" x14ac:dyDescent="0.3">
      <c r="A190" s="84">
        <v>80744</v>
      </c>
      <c r="B190" s="84" t="s">
        <v>242</v>
      </c>
      <c r="C190" s="85">
        <v>2011</v>
      </c>
      <c r="D190" s="86" t="str">
        <f t="shared" si="2"/>
        <v>U15</v>
      </c>
      <c r="E190" s="84" t="s">
        <v>10</v>
      </c>
      <c r="F190" s="84" t="s">
        <v>182</v>
      </c>
    </row>
    <row r="191" spans="1:6" x14ac:dyDescent="0.3">
      <c r="A191" s="84">
        <v>84231</v>
      </c>
      <c r="B191" s="88" t="s">
        <v>292</v>
      </c>
      <c r="C191" s="86">
        <v>2012</v>
      </c>
      <c r="D191" s="86" t="str">
        <f t="shared" si="2"/>
        <v>U13</v>
      </c>
      <c r="E191" s="87" t="s">
        <v>10</v>
      </c>
      <c r="F191" s="84" t="s">
        <v>182</v>
      </c>
    </row>
    <row r="192" spans="1:6" x14ac:dyDescent="0.3">
      <c r="A192" s="84">
        <v>82491</v>
      </c>
      <c r="B192" s="88" t="s">
        <v>387</v>
      </c>
      <c r="C192" s="86">
        <v>2010</v>
      </c>
      <c r="D192" s="86" t="str">
        <f t="shared" si="2"/>
        <v>U15</v>
      </c>
      <c r="E192" s="87" t="s">
        <v>370</v>
      </c>
      <c r="F192" s="84" t="s">
        <v>182</v>
      </c>
    </row>
    <row r="193" spans="1:6" x14ac:dyDescent="0.3">
      <c r="A193" s="84">
        <v>85481</v>
      </c>
      <c r="B193" s="88" t="s">
        <v>411</v>
      </c>
      <c r="C193" s="86">
        <v>2011</v>
      </c>
      <c r="D193" s="86" t="str">
        <f t="shared" si="2"/>
        <v>U15</v>
      </c>
      <c r="E193" s="87" t="s">
        <v>370</v>
      </c>
      <c r="F193" s="84" t="s">
        <v>182</v>
      </c>
    </row>
    <row r="194" spans="1:6" x14ac:dyDescent="0.3">
      <c r="A194" s="84">
        <v>85482</v>
      </c>
      <c r="B194" s="88" t="s">
        <v>436</v>
      </c>
      <c r="C194" s="86">
        <v>2012</v>
      </c>
      <c r="D194" s="86" t="str">
        <f t="shared" ref="D194:D257" si="3">IF(($H$1-C194)&gt;=19,"U21",IF(($H$1-C194)&gt;=17,"U19",IF(($H$1-C194)&gt;=15,"U17",IF(($H$1-C194)&gt;=13,"U15",IF(($H$1-C194)&gt;=11,"U13","U11")))))</f>
        <v>U13</v>
      </c>
      <c r="E194" s="87" t="s">
        <v>370</v>
      </c>
      <c r="F194" s="84" t="s">
        <v>182</v>
      </c>
    </row>
    <row r="195" spans="1:6" x14ac:dyDescent="0.3">
      <c r="A195" s="84">
        <v>85483</v>
      </c>
      <c r="B195" s="88" t="s">
        <v>437</v>
      </c>
      <c r="C195" s="86">
        <v>2010</v>
      </c>
      <c r="D195" s="86" t="str">
        <f t="shared" si="3"/>
        <v>U15</v>
      </c>
      <c r="E195" s="87" t="s">
        <v>370</v>
      </c>
      <c r="F195" s="84" t="s">
        <v>182</v>
      </c>
    </row>
    <row r="196" spans="1:6" x14ac:dyDescent="0.3">
      <c r="A196" s="84">
        <v>85484</v>
      </c>
      <c r="B196" s="88" t="s">
        <v>412</v>
      </c>
      <c r="C196" s="86">
        <v>2011</v>
      </c>
      <c r="D196" s="86" t="str">
        <f t="shared" si="3"/>
        <v>U15</v>
      </c>
      <c r="E196" s="87" t="s">
        <v>370</v>
      </c>
      <c r="F196" s="84" t="s">
        <v>182</v>
      </c>
    </row>
    <row r="197" spans="1:6" x14ac:dyDescent="0.3">
      <c r="A197" s="84">
        <v>85485</v>
      </c>
      <c r="B197" s="88" t="s">
        <v>476</v>
      </c>
      <c r="C197" s="86">
        <v>2011</v>
      </c>
      <c r="D197" s="86" t="str">
        <f t="shared" si="3"/>
        <v>U15</v>
      </c>
      <c r="E197" s="87" t="s">
        <v>370</v>
      </c>
      <c r="F197" s="84" t="s">
        <v>182</v>
      </c>
    </row>
    <row r="198" spans="1:6" x14ac:dyDescent="0.3">
      <c r="A198" s="89">
        <v>85126</v>
      </c>
      <c r="B198" s="93" t="s">
        <v>405</v>
      </c>
      <c r="C198" s="91">
        <v>2014</v>
      </c>
      <c r="D198" s="91" t="str">
        <f t="shared" si="3"/>
        <v>U11</v>
      </c>
      <c r="E198" s="92" t="s">
        <v>426</v>
      </c>
      <c r="F198" s="89" t="s">
        <v>183</v>
      </c>
    </row>
    <row r="199" spans="1:6" x14ac:dyDescent="0.3">
      <c r="A199" s="84">
        <v>70262</v>
      </c>
      <c r="B199" s="87" t="s">
        <v>47</v>
      </c>
      <c r="C199" s="86">
        <v>2008</v>
      </c>
      <c r="D199" s="86" t="str">
        <f t="shared" si="3"/>
        <v>U17</v>
      </c>
      <c r="E199" s="87" t="s">
        <v>8</v>
      </c>
      <c r="F199" s="84" t="s">
        <v>183</v>
      </c>
    </row>
    <row r="200" spans="1:6" x14ac:dyDescent="0.3">
      <c r="A200" s="84">
        <v>76418</v>
      </c>
      <c r="B200" s="87" t="s">
        <v>105</v>
      </c>
      <c r="C200" s="86">
        <v>2009</v>
      </c>
      <c r="D200" s="86" t="str">
        <f t="shared" si="3"/>
        <v>U17</v>
      </c>
      <c r="E200" s="87" t="s">
        <v>8</v>
      </c>
      <c r="F200" s="84" t="s">
        <v>183</v>
      </c>
    </row>
    <row r="201" spans="1:6" x14ac:dyDescent="0.3">
      <c r="A201" s="84">
        <v>81763</v>
      </c>
      <c r="B201" s="84" t="s">
        <v>261</v>
      </c>
      <c r="C201" s="85">
        <v>2010</v>
      </c>
      <c r="D201" s="86" t="str">
        <f t="shared" si="3"/>
        <v>U15</v>
      </c>
      <c r="E201" s="84" t="s">
        <v>8</v>
      </c>
      <c r="F201" s="84" t="s">
        <v>183</v>
      </c>
    </row>
    <row r="202" spans="1:6" x14ac:dyDescent="0.3">
      <c r="A202" s="84">
        <v>82694</v>
      </c>
      <c r="B202" s="84" t="s">
        <v>300</v>
      </c>
      <c r="C202" s="85">
        <v>2014</v>
      </c>
      <c r="D202" s="86" t="str">
        <f t="shared" si="3"/>
        <v>U11</v>
      </c>
      <c r="E202" s="84" t="s">
        <v>8</v>
      </c>
      <c r="F202" s="84" t="s">
        <v>183</v>
      </c>
    </row>
    <row r="203" spans="1:6" x14ac:dyDescent="0.3">
      <c r="A203" s="89">
        <v>79271</v>
      </c>
      <c r="B203" s="89" t="s">
        <v>210</v>
      </c>
      <c r="C203" s="90">
        <v>2012</v>
      </c>
      <c r="D203" s="91" t="str">
        <f t="shared" si="3"/>
        <v>U13</v>
      </c>
      <c r="E203" s="89" t="s">
        <v>8</v>
      </c>
      <c r="F203" s="89" t="s">
        <v>183</v>
      </c>
    </row>
    <row r="204" spans="1:6" x14ac:dyDescent="0.3">
      <c r="A204" s="84">
        <v>79272</v>
      </c>
      <c r="B204" s="84" t="s">
        <v>233</v>
      </c>
      <c r="C204" s="85">
        <v>2011</v>
      </c>
      <c r="D204" s="86" t="str">
        <f t="shared" si="3"/>
        <v>U15</v>
      </c>
      <c r="E204" s="84" t="s">
        <v>8</v>
      </c>
      <c r="F204" s="84" t="s">
        <v>183</v>
      </c>
    </row>
    <row r="205" spans="1:6" x14ac:dyDescent="0.3">
      <c r="A205" s="84">
        <v>70263</v>
      </c>
      <c r="B205" s="87" t="s">
        <v>74</v>
      </c>
      <c r="C205" s="86">
        <v>2006</v>
      </c>
      <c r="D205" s="86" t="str">
        <f t="shared" si="3"/>
        <v>U19</v>
      </c>
      <c r="E205" s="87" t="s">
        <v>8</v>
      </c>
      <c r="F205" s="84" t="s">
        <v>183</v>
      </c>
    </row>
    <row r="206" spans="1:6" x14ac:dyDescent="0.3">
      <c r="A206" s="84">
        <v>79274</v>
      </c>
      <c r="B206" s="84" t="s">
        <v>234</v>
      </c>
      <c r="C206" s="85">
        <v>2011</v>
      </c>
      <c r="D206" s="86" t="str">
        <f t="shared" si="3"/>
        <v>U15</v>
      </c>
      <c r="E206" s="84" t="s">
        <v>8</v>
      </c>
      <c r="F206" s="84" t="s">
        <v>183</v>
      </c>
    </row>
    <row r="207" spans="1:6" x14ac:dyDescent="0.3">
      <c r="A207" s="89">
        <v>64859</v>
      </c>
      <c r="B207" s="92" t="s">
        <v>28</v>
      </c>
      <c r="C207" s="91">
        <v>2008</v>
      </c>
      <c r="D207" s="91" t="str">
        <f t="shared" si="3"/>
        <v>U17</v>
      </c>
      <c r="E207" s="92" t="s">
        <v>8</v>
      </c>
      <c r="F207" s="89" t="s">
        <v>183</v>
      </c>
    </row>
    <row r="208" spans="1:6" x14ac:dyDescent="0.3">
      <c r="A208" s="84">
        <v>81560</v>
      </c>
      <c r="B208" s="84" t="s">
        <v>243</v>
      </c>
      <c r="C208" s="85">
        <v>2011</v>
      </c>
      <c r="D208" s="86" t="str">
        <f t="shared" si="3"/>
        <v>U15</v>
      </c>
      <c r="E208" s="84" t="s">
        <v>8</v>
      </c>
      <c r="F208" s="84" t="s">
        <v>183</v>
      </c>
    </row>
    <row r="209" spans="1:9" x14ac:dyDescent="0.3">
      <c r="A209" s="84">
        <v>82695</v>
      </c>
      <c r="B209" s="84" t="s">
        <v>302</v>
      </c>
      <c r="C209" s="85">
        <v>2014</v>
      </c>
      <c r="D209" s="86" t="str">
        <f t="shared" si="3"/>
        <v>U11</v>
      </c>
      <c r="E209" s="84" t="s">
        <v>8</v>
      </c>
      <c r="F209" s="84" t="s">
        <v>183</v>
      </c>
    </row>
    <row r="210" spans="1:9" x14ac:dyDescent="0.3">
      <c r="A210" s="89">
        <v>65241</v>
      </c>
      <c r="B210" s="92" t="s">
        <v>138</v>
      </c>
      <c r="C210" s="91">
        <v>2006</v>
      </c>
      <c r="D210" s="91" t="str">
        <f t="shared" si="3"/>
        <v>U19</v>
      </c>
      <c r="E210" s="92" t="s">
        <v>8</v>
      </c>
      <c r="F210" s="89" t="s">
        <v>183</v>
      </c>
    </row>
    <row r="211" spans="1:9" x14ac:dyDescent="0.3">
      <c r="A211" s="89">
        <v>78283</v>
      </c>
      <c r="B211" s="92" t="s">
        <v>154</v>
      </c>
      <c r="C211" s="91">
        <v>2012</v>
      </c>
      <c r="D211" s="91" t="str">
        <f t="shared" si="3"/>
        <v>U13</v>
      </c>
      <c r="E211" s="92" t="s">
        <v>366</v>
      </c>
      <c r="F211" s="89" t="s">
        <v>183</v>
      </c>
    </row>
    <row r="212" spans="1:9" x14ac:dyDescent="0.3">
      <c r="A212" s="84">
        <v>81427</v>
      </c>
      <c r="B212" s="84" t="s">
        <v>267</v>
      </c>
      <c r="C212" s="85">
        <v>2009</v>
      </c>
      <c r="D212" s="86" t="str">
        <f t="shared" si="3"/>
        <v>U17</v>
      </c>
      <c r="E212" s="84" t="s">
        <v>366</v>
      </c>
      <c r="F212" s="84" t="s">
        <v>182</v>
      </c>
    </row>
    <row r="213" spans="1:9" x14ac:dyDescent="0.3">
      <c r="A213" s="84">
        <v>83780</v>
      </c>
      <c r="B213" s="87" t="s">
        <v>471</v>
      </c>
      <c r="C213" s="86">
        <v>2007</v>
      </c>
      <c r="D213" s="86" t="str">
        <f t="shared" si="3"/>
        <v>U19</v>
      </c>
      <c r="E213" s="87" t="s">
        <v>415</v>
      </c>
      <c r="F213" s="84" t="s">
        <v>182</v>
      </c>
    </row>
    <row r="214" spans="1:9" x14ac:dyDescent="0.3">
      <c r="A214" s="84">
        <v>87672</v>
      </c>
      <c r="B214" s="87" t="s">
        <v>472</v>
      </c>
      <c r="C214" s="86">
        <v>2009</v>
      </c>
      <c r="D214" s="86" t="str">
        <f t="shared" si="3"/>
        <v>U17</v>
      </c>
      <c r="E214" s="87" t="s">
        <v>415</v>
      </c>
      <c r="F214" s="84" t="s">
        <v>182</v>
      </c>
    </row>
    <row r="215" spans="1:9" x14ac:dyDescent="0.3">
      <c r="A215" s="84">
        <v>83758</v>
      </c>
      <c r="B215" s="87" t="s">
        <v>414</v>
      </c>
      <c r="C215" s="86">
        <v>2008</v>
      </c>
      <c r="D215" s="86" t="str">
        <f t="shared" si="3"/>
        <v>U17</v>
      </c>
      <c r="E215" s="87" t="s">
        <v>415</v>
      </c>
      <c r="F215" s="84" t="s">
        <v>182</v>
      </c>
    </row>
    <row r="216" spans="1:9" x14ac:dyDescent="0.3">
      <c r="A216" s="84">
        <v>83782</v>
      </c>
      <c r="B216" s="87" t="s">
        <v>473</v>
      </c>
      <c r="C216" s="86">
        <v>2009</v>
      </c>
      <c r="D216" s="86" t="str">
        <f t="shared" si="3"/>
        <v>U17</v>
      </c>
      <c r="E216" s="87" t="s">
        <v>415</v>
      </c>
      <c r="F216" s="84" t="s">
        <v>182</v>
      </c>
    </row>
    <row r="217" spans="1:9" x14ac:dyDescent="0.3">
      <c r="A217" s="84">
        <v>87094</v>
      </c>
      <c r="B217" s="87" t="s">
        <v>416</v>
      </c>
      <c r="C217" s="86">
        <v>2010</v>
      </c>
      <c r="D217" s="86" t="str">
        <f t="shared" si="3"/>
        <v>U15</v>
      </c>
      <c r="E217" s="87" t="s">
        <v>415</v>
      </c>
      <c r="F217" s="84" t="s">
        <v>182</v>
      </c>
    </row>
    <row r="218" spans="1:9" x14ac:dyDescent="0.3">
      <c r="A218" s="84">
        <v>83098</v>
      </c>
      <c r="B218" s="88" t="s">
        <v>284</v>
      </c>
      <c r="C218" s="86">
        <v>2010</v>
      </c>
      <c r="D218" s="86" t="str">
        <f t="shared" si="3"/>
        <v>U15</v>
      </c>
      <c r="E218" s="88" t="s">
        <v>192</v>
      </c>
      <c r="F218" s="84" t="s">
        <v>183</v>
      </c>
    </row>
    <row r="219" spans="1:9" x14ac:dyDescent="0.3">
      <c r="A219" s="84">
        <v>83099</v>
      </c>
      <c r="B219" s="84" t="s">
        <v>299</v>
      </c>
      <c r="C219" s="85">
        <v>2012</v>
      </c>
      <c r="D219" s="86" t="str">
        <f t="shared" si="3"/>
        <v>U13</v>
      </c>
      <c r="E219" s="84" t="s">
        <v>192</v>
      </c>
      <c r="F219" s="84" t="s">
        <v>183</v>
      </c>
    </row>
    <row r="220" spans="1:9" x14ac:dyDescent="0.3">
      <c r="A220" s="84">
        <v>78993</v>
      </c>
      <c r="B220" s="87" t="s">
        <v>169</v>
      </c>
      <c r="C220" s="86">
        <v>2009</v>
      </c>
      <c r="D220" s="86" t="str">
        <f t="shared" si="3"/>
        <v>U17</v>
      </c>
      <c r="E220" s="87" t="s">
        <v>192</v>
      </c>
      <c r="F220" s="84" t="s">
        <v>183</v>
      </c>
    </row>
    <row r="221" spans="1:9" x14ac:dyDescent="0.3">
      <c r="A221" s="89">
        <v>77758</v>
      </c>
      <c r="B221" s="89" t="s">
        <v>216</v>
      </c>
      <c r="C221" s="90">
        <v>2008</v>
      </c>
      <c r="D221" s="91" t="str">
        <f t="shared" si="3"/>
        <v>U17</v>
      </c>
      <c r="E221" s="92" t="s">
        <v>111</v>
      </c>
      <c r="F221" s="89" t="s">
        <v>183</v>
      </c>
      <c r="I221" s="82" t="s">
        <v>281</v>
      </c>
    </row>
    <row r="222" spans="1:9" x14ac:dyDescent="0.3">
      <c r="A222" s="84">
        <v>81162</v>
      </c>
      <c r="B222" s="84" t="s">
        <v>228</v>
      </c>
      <c r="C222" s="85">
        <v>2011</v>
      </c>
      <c r="D222" s="86" t="str">
        <f t="shared" si="3"/>
        <v>U15</v>
      </c>
      <c r="E222" s="84" t="s">
        <v>40</v>
      </c>
      <c r="F222" s="84" t="s">
        <v>183</v>
      </c>
    </row>
    <row r="223" spans="1:9" x14ac:dyDescent="0.3">
      <c r="A223" s="84">
        <v>85833</v>
      </c>
      <c r="B223" s="84" t="s">
        <v>405</v>
      </c>
      <c r="C223" s="85">
        <v>2014</v>
      </c>
      <c r="D223" s="86" t="str">
        <f t="shared" si="3"/>
        <v>U11</v>
      </c>
      <c r="E223" s="84" t="s">
        <v>40</v>
      </c>
      <c r="F223" s="84" t="s">
        <v>183</v>
      </c>
    </row>
    <row r="224" spans="1:9" x14ac:dyDescent="0.3">
      <c r="A224" s="84">
        <v>76655</v>
      </c>
      <c r="B224" s="87" t="s">
        <v>106</v>
      </c>
      <c r="C224" s="86">
        <v>2010</v>
      </c>
      <c r="D224" s="86" t="str">
        <f t="shared" si="3"/>
        <v>U15</v>
      </c>
      <c r="E224" s="87" t="s">
        <v>40</v>
      </c>
      <c r="F224" s="84" t="s">
        <v>183</v>
      </c>
    </row>
    <row r="225" spans="1:6" x14ac:dyDescent="0.3">
      <c r="A225" s="84">
        <v>81139</v>
      </c>
      <c r="B225" s="84" t="s">
        <v>229</v>
      </c>
      <c r="C225" s="85">
        <v>2011</v>
      </c>
      <c r="D225" s="86" t="str">
        <f t="shared" si="3"/>
        <v>U15</v>
      </c>
      <c r="E225" s="84" t="s">
        <v>40</v>
      </c>
      <c r="F225" s="84" t="s">
        <v>183</v>
      </c>
    </row>
    <row r="226" spans="1:6" x14ac:dyDescent="0.3">
      <c r="A226" s="89">
        <v>83414</v>
      </c>
      <c r="B226" s="92" t="s">
        <v>285</v>
      </c>
      <c r="C226" s="91">
        <v>2010</v>
      </c>
      <c r="D226" s="91" t="str">
        <f t="shared" si="3"/>
        <v>U15</v>
      </c>
      <c r="E226" s="93" t="s">
        <v>40</v>
      </c>
      <c r="F226" s="89" t="s">
        <v>183</v>
      </c>
    </row>
    <row r="227" spans="1:6" x14ac:dyDescent="0.3">
      <c r="A227" s="84">
        <v>79853</v>
      </c>
      <c r="B227" s="84" t="s">
        <v>254</v>
      </c>
      <c r="C227" s="85">
        <v>2009</v>
      </c>
      <c r="D227" s="86" t="str">
        <f t="shared" si="3"/>
        <v>U17</v>
      </c>
      <c r="E227" s="84" t="s">
        <v>40</v>
      </c>
      <c r="F227" s="84" t="s">
        <v>183</v>
      </c>
    </row>
    <row r="228" spans="1:6" x14ac:dyDescent="0.3">
      <c r="A228" s="84">
        <v>87890</v>
      </c>
      <c r="B228" s="84" t="s">
        <v>509</v>
      </c>
      <c r="C228" s="85">
        <v>2014</v>
      </c>
      <c r="D228" s="86" t="str">
        <f t="shared" si="3"/>
        <v>U11</v>
      </c>
      <c r="E228" s="84" t="s">
        <v>40</v>
      </c>
      <c r="F228" s="84" t="s">
        <v>183</v>
      </c>
    </row>
    <row r="229" spans="1:6" x14ac:dyDescent="0.3">
      <c r="A229" s="84">
        <v>82113</v>
      </c>
      <c r="B229" s="84" t="s">
        <v>259</v>
      </c>
      <c r="C229" s="85">
        <v>2012</v>
      </c>
      <c r="D229" s="86" t="str">
        <f t="shared" si="3"/>
        <v>U13</v>
      </c>
      <c r="E229" s="84" t="s">
        <v>40</v>
      </c>
      <c r="F229" s="84" t="s">
        <v>183</v>
      </c>
    </row>
    <row r="230" spans="1:6" x14ac:dyDescent="0.3">
      <c r="A230" s="84">
        <v>83863</v>
      </c>
      <c r="B230" s="84" t="s">
        <v>339</v>
      </c>
      <c r="C230" s="85">
        <v>2014</v>
      </c>
      <c r="D230" s="86" t="str">
        <f t="shared" si="3"/>
        <v>U11</v>
      </c>
      <c r="E230" s="84" t="s">
        <v>40</v>
      </c>
      <c r="F230" s="84" t="s">
        <v>183</v>
      </c>
    </row>
    <row r="231" spans="1:6" x14ac:dyDescent="0.3">
      <c r="A231" s="84">
        <v>70866</v>
      </c>
      <c r="B231" s="87" t="s">
        <v>60</v>
      </c>
      <c r="C231" s="86">
        <v>2009</v>
      </c>
      <c r="D231" s="86" t="str">
        <f t="shared" si="3"/>
        <v>U17</v>
      </c>
      <c r="E231" s="87" t="s">
        <v>40</v>
      </c>
      <c r="F231" s="84" t="s">
        <v>183</v>
      </c>
    </row>
    <row r="232" spans="1:6" x14ac:dyDescent="0.3">
      <c r="A232" s="84">
        <v>78198</v>
      </c>
      <c r="B232" s="87" t="s">
        <v>147</v>
      </c>
      <c r="C232" s="86">
        <v>2009</v>
      </c>
      <c r="D232" s="86" t="str">
        <f t="shared" si="3"/>
        <v>U17</v>
      </c>
      <c r="E232" s="87" t="s">
        <v>40</v>
      </c>
      <c r="F232" s="84" t="s">
        <v>183</v>
      </c>
    </row>
    <row r="233" spans="1:6" x14ac:dyDescent="0.3">
      <c r="A233" s="84">
        <v>85426</v>
      </c>
      <c r="B233" s="87" t="s">
        <v>402</v>
      </c>
      <c r="C233" s="86">
        <v>2013</v>
      </c>
      <c r="D233" s="86" t="str">
        <f t="shared" si="3"/>
        <v>U13</v>
      </c>
      <c r="E233" s="87" t="s">
        <v>40</v>
      </c>
      <c r="F233" s="84" t="s">
        <v>183</v>
      </c>
    </row>
    <row r="234" spans="1:6" x14ac:dyDescent="0.3">
      <c r="A234" s="84">
        <v>68450</v>
      </c>
      <c r="B234" s="87" t="s">
        <v>41</v>
      </c>
      <c r="C234" s="86">
        <v>2007</v>
      </c>
      <c r="D234" s="86" t="str">
        <f t="shared" si="3"/>
        <v>U19</v>
      </c>
      <c r="E234" s="88" t="s">
        <v>40</v>
      </c>
      <c r="F234" s="84" t="s">
        <v>183</v>
      </c>
    </row>
    <row r="235" spans="1:6" x14ac:dyDescent="0.3">
      <c r="A235" s="84">
        <v>83864</v>
      </c>
      <c r="B235" s="84" t="s">
        <v>351</v>
      </c>
      <c r="C235" s="85">
        <v>2012</v>
      </c>
      <c r="D235" s="86" t="str">
        <f t="shared" si="3"/>
        <v>U13</v>
      </c>
      <c r="E235" s="84" t="s">
        <v>40</v>
      </c>
      <c r="F235" s="84" t="s">
        <v>183</v>
      </c>
    </row>
    <row r="236" spans="1:6" x14ac:dyDescent="0.3">
      <c r="A236" s="84">
        <v>70885</v>
      </c>
      <c r="B236" s="87" t="s">
        <v>75</v>
      </c>
      <c r="C236" s="86">
        <v>2010</v>
      </c>
      <c r="D236" s="86" t="str">
        <f t="shared" si="3"/>
        <v>U15</v>
      </c>
      <c r="E236" s="87" t="s">
        <v>40</v>
      </c>
      <c r="F236" s="84" t="s">
        <v>183</v>
      </c>
    </row>
    <row r="237" spans="1:6" x14ac:dyDescent="0.3">
      <c r="A237" s="89">
        <v>70266</v>
      </c>
      <c r="B237" s="92" t="s">
        <v>51</v>
      </c>
      <c r="C237" s="91">
        <v>2008</v>
      </c>
      <c r="D237" s="91" t="str">
        <f t="shared" si="3"/>
        <v>U17</v>
      </c>
      <c r="E237" s="92" t="s">
        <v>40</v>
      </c>
      <c r="F237" s="89" t="s">
        <v>183</v>
      </c>
    </row>
    <row r="238" spans="1:6" x14ac:dyDescent="0.3">
      <c r="A238" s="89">
        <v>86400</v>
      </c>
      <c r="B238" s="92" t="s">
        <v>392</v>
      </c>
      <c r="C238" s="91">
        <v>2010</v>
      </c>
      <c r="D238" s="91" t="str">
        <f t="shared" si="3"/>
        <v>U15</v>
      </c>
      <c r="E238" s="92" t="s">
        <v>12</v>
      </c>
      <c r="F238" s="89" t="s">
        <v>183</v>
      </c>
    </row>
    <row r="239" spans="1:6" x14ac:dyDescent="0.3">
      <c r="A239" s="84">
        <v>81483</v>
      </c>
      <c r="B239" s="84" t="s">
        <v>306</v>
      </c>
      <c r="C239" s="85">
        <v>2009</v>
      </c>
      <c r="D239" s="86" t="str">
        <f t="shared" si="3"/>
        <v>U17</v>
      </c>
      <c r="E239" s="84" t="s">
        <v>12</v>
      </c>
      <c r="F239" s="84" t="s">
        <v>183</v>
      </c>
    </row>
    <row r="240" spans="1:6" x14ac:dyDescent="0.3">
      <c r="A240" s="84">
        <v>76065</v>
      </c>
      <c r="B240" s="87" t="s">
        <v>104</v>
      </c>
      <c r="C240" s="86">
        <v>2008</v>
      </c>
      <c r="D240" s="86" t="str">
        <f t="shared" si="3"/>
        <v>U17</v>
      </c>
      <c r="E240" s="87" t="s">
        <v>12</v>
      </c>
      <c r="F240" s="84" t="s">
        <v>183</v>
      </c>
    </row>
    <row r="241" spans="1:6" x14ac:dyDescent="0.3">
      <c r="A241" s="84">
        <v>81309</v>
      </c>
      <c r="B241" s="84" t="s">
        <v>277</v>
      </c>
      <c r="C241" s="85">
        <v>2010</v>
      </c>
      <c r="D241" s="86" t="str">
        <f t="shared" si="3"/>
        <v>U15</v>
      </c>
      <c r="E241" s="84" t="s">
        <v>12</v>
      </c>
      <c r="F241" s="84" t="s">
        <v>183</v>
      </c>
    </row>
    <row r="242" spans="1:6" x14ac:dyDescent="0.3">
      <c r="A242" s="84">
        <v>86402</v>
      </c>
      <c r="B242" s="84" t="s">
        <v>393</v>
      </c>
      <c r="C242" s="85">
        <v>2009</v>
      </c>
      <c r="D242" s="86" t="str">
        <f t="shared" si="3"/>
        <v>U17</v>
      </c>
      <c r="E242" s="84" t="s">
        <v>12</v>
      </c>
      <c r="F242" s="84" t="s">
        <v>183</v>
      </c>
    </row>
    <row r="243" spans="1:6" x14ac:dyDescent="0.3">
      <c r="A243" s="84">
        <v>72211</v>
      </c>
      <c r="B243" s="87" t="s">
        <v>97</v>
      </c>
      <c r="C243" s="86">
        <v>2008</v>
      </c>
      <c r="D243" s="86" t="str">
        <f t="shared" si="3"/>
        <v>U17</v>
      </c>
      <c r="E243" s="87" t="s">
        <v>12</v>
      </c>
      <c r="F243" s="84" t="s">
        <v>183</v>
      </c>
    </row>
    <row r="244" spans="1:6" x14ac:dyDescent="0.3">
      <c r="A244" s="84">
        <v>83812</v>
      </c>
      <c r="B244" s="84" t="s">
        <v>324</v>
      </c>
      <c r="C244" s="85">
        <v>2011</v>
      </c>
      <c r="D244" s="86" t="str">
        <f t="shared" si="3"/>
        <v>U15</v>
      </c>
      <c r="E244" s="84" t="s">
        <v>12</v>
      </c>
      <c r="F244" s="84" t="s">
        <v>183</v>
      </c>
    </row>
    <row r="245" spans="1:6" x14ac:dyDescent="0.3">
      <c r="A245" s="84">
        <v>83813</v>
      </c>
      <c r="B245" s="84" t="s">
        <v>330</v>
      </c>
      <c r="C245" s="85">
        <v>2009</v>
      </c>
      <c r="D245" s="86" t="str">
        <f t="shared" si="3"/>
        <v>U17</v>
      </c>
      <c r="E245" s="84" t="s">
        <v>12</v>
      </c>
      <c r="F245" s="84" t="s">
        <v>183</v>
      </c>
    </row>
    <row r="246" spans="1:6" x14ac:dyDescent="0.3">
      <c r="A246" s="84">
        <v>75993</v>
      </c>
      <c r="B246" s="87" t="s">
        <v>174</v>
      </c>
      <c r="C246" s="86">
        <v>2007</v>
      </c>
      <c r="D246" s="86" t="str">
        <f t="shared" si="3"/>
        <v>U19</v>
      </c>
      <c r="E246" s="87" t="s">
        <v>186</v>
      </c>
      <c r="F246" s="84" t="s">
        <v>183</v>
      </c>
    </row>
    <row r="247" spans="1:6" x14ac:dyDescent="0.3">
      <c r="A247" s="84">
        <v>79512</v>
      </c>
      <c r="B247" s="87" t="s">
        <v>293</v>
      </c>
      <c r="C247" s="86">
        <v>2007</v>
      </c>
      <c r="D247" s="86" t="str">
        <f t="shared" si="3"/>
        <v>U19</v>
      </c>
      <c r="E247" s="87" t="s">
        <v>186</v>
      </c>
      <c r="F247" s="84" t="s">
        <v>183</v>
      </c>
    </row>
    <row r="248" spans="1:6" x14ac:dyDescent="0.3">
      <c r="A248" s="84">
        <v>73688</v>
      </c>
      <c r="B248" s="87" t="s">
        <v>171</v>
      </c>
      <c r="C248" s="86">
        <v>2008</v>
      </c>
      <c r="D248" s="86" t="str">
        <f t="shared" si="3"/>
        <v>U17</v>
      </c>
      <c r="E248" s="87" t="s">
        <v>186</v>
      </c>
      <c r="F248" s="84" t="s">
        <v>183</v>
      </c>
    </row>
    <row r="249" spans="1:6" x14ac:dyDescent="0.3">
      <c r="A249" s="84">
        <v>78658</v>
      </c>
      <c r="B249" s="84" t="s">
        <v>258</v>
      </c>
      <c r="C249" s="85">
        <v>2012</v>
      </c>
      <c r="D249" s="86" t="str">
        <f t="shared" si="3"/>
        <v>U13</v>
      </c>
      <c r="E249" s="84" t="s">
        <v>5</v>
      </c>
      <c r="F249" s="84" t="s">
        <v>182</v>
      </c>
    </row>
    <row r="250" spans="1:6" x14ac:dyDescent="0.3">
      <c r="A250" s="84">
        <v>78657</v>
      </c>
      <c r="B250" s="84" t="s">
        <v>336</v>
      </c>
      <c r="C250" s="85">
        <v>2010</v>
      </c>
      <c r="D250" s="86" t="str">
        <f t="shared" si="3"/>
        <v>U15</v>
      </c>
      <c r="E250" s="84" t="s">
        <v>5</v>
      </c>
      <c r="F250" s="84" t="s">
        <v>182</v>
      </c>
    </row>
    <row r="251" spans="1:6" x14ac:dyDescent="0.3">
      <c r="A251" s="89">
        <v>86768</v>
      </c>
      <c r="B251" s="89" t="s">
        <v>454</v>
      </c>
      <c r="C251" s="90">
        <v>2009</v>
      </c>
      <c r="D251" s="91" t="str">
        <f t="shared" si="3"/>
        <v>U17</v>
      </c>
      <c r="E251" s="89" t="s">
        <v>5</v>
      </c>
      <c r="F251" s="89" t="s">
        <v>182</v>
      </c>
    </row>
    <row r="252" spans="1:6" x14ac:dyDescent="0.3">
      <c r="A252" s="84">
        <v>86769</v>
      </c>
      <c r="B252" s="84" t="s">
        <v>448</v>
      </c>
      <c r="C252" s="85">
        <v>2011</v>
      </c>
      <c r="D252" s="86" t="str">
        <f t="shared" si="3"/>
        <v>U15</v>
      </c>
      <c r="E252" s="84" t="s">
        <v>5</v>
      </c>
      <c r="F252" s="84" t="s">
        <v>182</v>
      </c>
    </row>
    <row r="253" spans="1:6" x14ac:dyDescent="0.3">
      <c r="A253" s="84">
        <v>77234</v>
      </c>
      <c r="B253" s="87" t="s">
        <v>120</v>
      </c>
      <c r="C253" s="86">
        <v>2008</v>
      </c>
      <c r="D253" s="86" t="str">
        <f t="shared" si="3"/>
        <v>U17</v>
      </c>
      <c r="E253" s="87" t="s">
        <v>5</v>
      </c>
      <c r="F253" s="84" t="s">
        <v>182</v>
      </c>
    </row>
    <row r="254" spans="1:6" x14ac:dyDescent="0.3">
      <c r="A254" s="84">
        <v>77233</v>
      </c>
      <c r="B254" s="84" t="s">
        <v>207</v>
      </c>
      <c r="C254" s="85">
        <v>2006</v>
      </c>
      <c r="D254" s="86" t="str">
        <f t="shared" si="3"/>
        <v>U19</v>
      </c>
      <c r="E254" s="84" t="s">
        <v>5</v>
      </c>
      <c r="F254" s="84" t="s">
        <v>182</v>
      </c>
    </row>
    <row r="255" spans="1:6" x14ac:dyDescent="0.3">
      <c r="A255" s="84">
        <v>81481</v>
      </c>
      <c r="B255" s="84" t="s">
        <v>225</v>
      </c>
      <c r="C255" s="85">
        <v>2013</v>
      </c>
      <c r="D255" s="86" t="str">
        <f t="shared" si="3"/>
        <v>U13</v>
      </c>
      <c r="E255" s="84" t="s">
        <v>5</v>
      </c>
      <c r="F255" s="84" t="s">
        <v>182</v>
      </c>
    </row>
    <row r="256" spans="1:6" x14ac:dyDescent="0.3">
      <c r="A256" s="84">
        <v>84189</v>
      </c>
      <c r="B256" s="84" t="s">
        <v>332</v>
      </c>
      <c r="C256" s="85">
        <v>2014</v>
      </c>
      <c r="D256" s="86" t="str">
        <f t="shared" si="3"/>
        <v>U11</v>
      </c>
      <c r="E256" s="84" t="s">
        <v>5</v>
      </c>
      <c r="F256" s="84" t="s">
        <v>182</v>
      </c>
    </row>
    <row r="257" spans="1:6" x14ac:dyDescent="0.3">
      <c r="A257" s="84">
        <v>86548</v>
      </c>
      <c r="B257" s="84" t="s">
        <v>455</v>
      </c>
      <c r="C257" s="85">
        <v>2010</v>
      </c>
      <c r="D257" s="86" t="str">
        <f t="shared" si="3"/>
        <v>U15</v>
      </c>
      <c r="E257" s="84" t="s">
        <v>5</v>
      </c>
      <c r="F257" s="84" t="s">
        <v>182</v>
      </c>
    </row>
    <row r="258" spans="1:6" x14ac:dyDescent="0.3">
      <c r="A258" s="84">
        <v>87466</v>
      </c>
      <c r="B258" s="87" t="s">
        <v>449</v>
      </c>
      <c r="C258" s="86">
        <v>2013</v>
      </c>
      <c r="D258" s="86" t="str">
        <f t="shared" ref="D258:D315" si="4">IF(($H$1-C258)&gt;=19,"U21",IF(($H$1-C258)&gt;=17,"U19",IF(($H$1-C258)&gt;=15,"U17",IF(($H$1-C258)&gt;=13,"U15",IF(($H$1-C258)&gt;=11,"U13","U11")))))</f>
        <v>U13</v>
      </c>
      <c r="E258" s="87" t="s">
        <v>5</v>
      </c>
      <c r="F258" s="84" t="s">
        <v>182</v>
      </c>
    </row>
    <row r="259" spans="1:6" x14ac:dyDescent="0.3">
      <c r="A259" s="89">
        <v>76419</v>
      </c>
      <c r="B259" s="92" t="s">
        <v>139</v>
      </c>
      <c r="C259" s="91">
        <v>2006</v>
      </c>
      <c r="D259" s="91" t="str">
        <f t="shared" si="4"/>
        <v>U19</v>
      </c>
      <c r="E259" s="92" t="s">
        <v>118</v>
      </c>
      <c r="F259" s="89" t="s">
        <v>183</v>
      </c>
    </row>
    <row r="260" spans="1:6" x14ac:dyDescent="0.3">
      <c r="A260" s="84">
        <v>78159</v>
      </c>
      <c r="B260" s="84" t="s">
        <v>227</v>
      </c>
      <c r="C260" s="85">
        <v>2012</v>
      </c>
      <c r="D260" s="86" t="str">
        <f t="shared" si="4"/>
        <v>U13</v>
      </c>
      <c r="E260" s="84" t="s">
        <v>118</v>
      </c>
      <c r="F260" s="84" t="s">
        <v>183</v>
      </c>
    </row>
    <row r="261" spans="1:6" x14ac:dyDescent="0.3">
      <c r="A261" s="84">
        <v>74125</v>
      </c>
      <c r="B261" s="87" t="s">
        <v>142</v>
      </c>
      <c r="C261" s="86">
        <v>2006</v>
      </c>
      <c r="D261" s="86" t="str">
        <f t="shared" si="4"/>
        <v>U19</v>
      </c>
      <c r="E261" s="87" t="s">
        <v>118</v>
      </c>
      <c r="F261" s="84" t="s">
        <v>183</v>
      </c>
    </row>
    <row r="262" spans="1:6" x14ac:dyDescent="0.3">
      <c r="A262" s="89">
        <v>83668</v>
      </c>
      <c r="B262" s="89" t="s">
        <v>320</v>
      </c>
      <c r="C262" s="90">
        <v>2012</v>
      </c>
      <c r="D262" s="91" t="str">
        <f t="shared" si="4"/>
        <v>U13</v>
      </c>
      <c r="E262" s="89" t="s">
        <v>118</v>
      </c>
      <c r="F262" s="89" t="s">
        <v>183</v>
      </c>
    </row>
    <row r="263" spans="1:6" x14ac:dyDescent="0.3">
      <c r="A263" s="84">
        <v>70761</v>
      </c>
      <c r="B263" s="87" t="s">
        <v>141</v>
      </c>
      <c r="C263" s="86">
        <v>2006</v>
      </c>
      <c r="D263" s="86" t="str">
        <f t="shared" si="4"/>
        <v>U19</v>
      </c>
      <c r="E263" s="87" t="s">
        <v>118</v>
      </c>
      <c r="F263" s="84" t="s">
        <v>183</v>
      </c>
    </row>
    <row r="264" spans="1:6" x14ac:dyDescent="0.3">
      <c r="A264" s="89">
        <v>77812</v>
      </c>
      <c r="B264" s="92" t="s">
        <v>172</v>
      </c>
      <c r="C264" s="91">
        <v>2012</v>
      </c>
      <c r="D264" s="91" t="str">
        <f t="shared" si="4"/>
        <v>U13</v>
      </c>
      <c r="E264" s="92" t="s">
        <v>82</v>
      </c>
      <c r="F264" s="89" t="s">
        <v>183</v>
      </c>
    </row>
    <row r="265" spans="1:6" x14ac:dyDescent="0.3">
      <c r="A265" s="89">
        <v>77813</v>
      </c>
      <c r="B265" s="92" t="s">
        <v>173</v>
      </c>
      <c r="C265" s="91">
        <v>2008</v>
      </c>
      <c r="D265" s="91" t="str">
        <f t="shared" si="4"/>
        <v>U17</v>
      </c>
      <c r="E265" s="92" t="s">
        <v>82</v>
      </c>
      <c r="F265" s="89" t="s">
        <v>183</v>
      </c>
    </row>
    <row r="266" spans="1:6" x14ac:dyDescent="0.3">
      <c r="A266" s="89">
        <v>81485</v>
      </c>
      <c r="B266" s="89" t="s">
        <v>341</v>
      </c>
      <c r="C266" s="90">
        <v>2009</v>
      </c>
      <c r="D266" s="91" t="str">
        <f t="shared" si="4"/>
        <v>U17</v>
      </c>
      <c r="E266" s="89" t="s">
        <v>82</v>
      </c>
      <c r="F266" s="89" t="s">
        <v>183</v>
      </c>
    </row>
    <row r="267" spans="1:6" x14ac:dyDescent="0.3">
      <c r="A267" s="89">
        <v>81486</v>
      </c>
      <c r="B267" s="94" t="s">
        <v>278</v>
      </c>
      <c r="C267" s="95">
        <v>2011</v>
      </c>
      <c r="D267" s="91" t="str">
        <f t="shared" si="4"/>
        <v>U15</v>
      </c>
      <c r="E267" s="89" t="s">
        <v>82</v>
      </c>
      <c r="F267" s="89" t="s">
        <v>183</v>
      </c>
    </row>
    <row r="268" spans="1:6" x14ac:dyDescent="0.3">
      <c r="A268" s="89">
        <v>80477</v>
      </c>
      <c r="B268" s="89" t="s">
        <v>342</v>
      </c>
      <c r="C268" s="90">
        <v>2010</v>
      </c>
      <c r="D268" s="91" t="str">
        <f t="shared" si="4"/>
        <v>U15</v>
      </c>
      <c r="E268" s="89" t="s">
        <v>82</v>
      </c>
      <c r="F268" s="89" t="s">
        <v>183</v>
      </c>
    </row>
    <row r="269" spans="1:6" x14ac:dyDescent="0.3">
      <c r="A269" s="89">
        <v>83969</v>
      </c>
      <c r="B269" s="89" t="s">
        <v>367</v>
      </c>
      <c r="C269" s="90">
        <v>2015</v>
      </c>
      <c r="D269" s="91" t="str">
        <f t="shared" si="4"/>
        <v>U11</v>
      </c>
      <c r="E269" s="89" t="s">
        <v>82</v>
      </c>
      <c r="F269" s="89" t="s">
        <v>183</v>
      </c>
    </row>
    <row r="270" spans="1:6" x14ac:dyDescent="0.3">
      <c r="A270" s="89">
        <v>81627</v>
      </c>
      <c r="B270" s="89" t="s">
        <v>268</v>
      </c>
      <c r="C270" s="90">
        <v>2013</v>
      </c>
      <c r="D270" s="91" t="str">
        <f t="shared" si="4"/>
        <v>U13</v>
      </c>
      <c r="E270" s="89" t="s">
        <v>82</v>
      </c>
      <c r="F270" s="89" t="s">
        <v>183</v>
      </c>
    </row>
    <row r="271" spans="1:6" x14ac:dyDescent="0.3">
      <c r="A271" s="89">
        <v>62734</v>
      </c>
      <c r="B271" s="92" t="s">
        <v>21</v>
      </c>
      <c r="C271" s="91">
        <v>2007</v>
      </c>
      <c r="D271" s="91" t="str">
        <f t="shared" si="4"/>
        <v>U19</v>
      </c>
      <c r="E271" s="92" t="s">
        <v>82</v>
      </c>
      <c r="F271" s="89" t="s">
        <v>183</v>
      </c>
    </row>
    <row r="272" spans="1:6" x14ac:dyDescent="0.3">
      <c r="A272" s="84">
        <v>83736</v>
      </c>
      <c r="B272" s="87" t="s">
        <v>318</v>
      </c>
      <c r="C272" s="86">
        <v>2012</v>
      </c>
      <c r="D272" s="86" t="str">
        <f t="shared" si="4"/>
        <v>U13</v>
      </c>
      <c r="E272" s="87" t="s">
        <v>319</v>
      </c>
      <c r="F272" s="84" t="s">
        <v>182</v>
      </c>
    </row>
    <row r="273" spans="1:16" x14ac:dyDescent="0.3">
      <c r="A273" s="84">
        <v>82314</v>
      </c>
      <c r="B273" s="87" t="s">
        <v>574</v>
      </c>
      <c r="C273" s="86">
        <v>2012</v>
      </c>
      <c r="D273" s="86" t="str">
        <f t="shared" si="4"/>
        <v>U13</v>
      </c>
      <c r="E273" s="87" t="s">
        <v>11</v>
      </c>
      <c r="F273" s="84" t="s">
        <v>183</v>
      </c>
    </row>
    <row r="274" spans="1:16" x14ac:dyDescent="0.3">
      <c r="A274" s="84">
        <v>89030</v>
      </c>
      <c r="B274" s="87" t="s">
        <v>575</v>
      </c>
      <c r="C274" s="86">
        <v>2015</v>
      </c>
      <c r="D274" s="86" t="str">
        <f t="shared" si="4"/>
        <v>U11</v>
      </c>
      <c r="E274" s="87" t="s">
        <v>6</v>
      </c>
      <c r="F274" s="84" t="s">
        <v>182</v>
      </c>
    </row>
    <row r="275" spans="1:16" x14ac:dyDescent="0.3">
      <c r="A275" s="84">
        <v>88325</v>
      </c>
      <c r="B275" s="87" t="s">
        <v>576</v>
      </c>
      <c r="C275" s="86">
        <v>2013</v>
      </c>
      <c r="D275" s="86" t="str">
        <f t="shared" si="4"/>
        <v>U13</v>
      </c>
      <c r="E275" s="87" t="s">
        <v>577</v>
      </c>
      <c r="F275" s="84" t="s">
        <v>182</v>
      </c>
    </row>
    <row r="276" spans="1:16" x14ac:dyDescent="0.3">
      <c r="A276" s="84">
        <v>86592</v>
      </c>
      <c r="B276" s="87" t="s">
        <v>578</v>
      </c>
      <c r="C276" s="86">
        <v>2013</v>
      </c>
      <c r="D276" s="86" t="str">
        <f t="shared" si="4"/>
        <v>U13</v>
      </c>
      <c r="E276" s="87" t="s">
        <v>581</v>
      </c>
      <c r="F276" s="84" t="s">
        <v>183</v>
      </c>
    </row>
    <row r="277" spans="1:16" x14ac:dyDescent="0.3">
      <c r="A277" s="84">
        <v>84053</v>
      </c>
      <c r="B277" s="87" t="s">
        <v>579</v>
      </c>
      <c r="C277" s="86">
        <v>2014</v>
      </c>
      <c r="D277" s="86" t="str">
        <f t="shared" si="4"/>
        <v>U11</v>
      </c>
      <c r="E277" s="87" t="s">
        <v>581</v>
      </c>
      <c r="F277" s="84" t="s">
        <v>183</v>
      </c>
    </row>
    <row r="278" spans="1:16" x14ac:dyDescent="0.3">
      <c r="A278" s="84">
        <v>88542</v>
      </c>
      <c r="B278" s="88" t="s">
        <v>580</v>
      </c>
      <c r="C278" s="86">
        <v>2012</v>
      </c>
      <c r="D278" s="86" t="str">
        <f t="shared" si="4"/>
        <v>U13</v>
      </c>
      <c r="E278" s="88" t="s">
        <v>9</v>
      </c>
      <c r="F278" s="84" t="s">
        <v>183</v>
      </c>
    </row>
    <row r="279" spans="1:16" x14ac:dyDescent="0.3">
      <c r="A279" s="75">
        <v>87716</v>
      </c>
      <c r="B279" s="78" t="s">
        <v>582</v>
      </c>
      <c r="C279" s="77">
        <v>2012</v>
      </c>
      <c r="D279" s="77" t="str">
        <f t="shared" si="4"/>
        <v>U13</v>
      </c>
      <c r="E279" s="78" t="s">
        <v>577</v>
      </c>
      <c r="F279" s="75" t="s">
        <v>182</v>
      </c>
    </row>
    <row r="280" spans="1:16" x14ac:dyDescent="0.3">
      <c r="A280" s="75">
        <v>86810</v>
      </c>
      <c r="B280" s="78" t="s">
        <v>583</v>
      </c>
      <c r="C280" s="77">
        <v>2012</v>
      </c>
      <c r="D280" s="77" t="str">
        <f t="shared" si="4"/>
        <v>U13</v>
      </c>
      <c r="E280" s="78" t="s">
        <v>17</v>
      </c>
      <c r="F280" s="75" t="s">
        <v>183</v>
      </c>
    </row>
    <row r="281" spans="1:16" x14ac:dyDescent="0.3">
      <c r="A281" s="75">
        <v>86628</v>
      </c>
      <c r="B281" s="78" t="s">
        <v>584</v>
      </c>
      <c r="C281" s="77">
        <v>2013</v>
      </c>
      <c r="D281" s="77" t="str">
        <f t="shared" si="4"/>
        <v>U13</v>
      </c>
      <c r="E281" s="78" t="s">
        <v>585</v>
      </c>
      <c r="F281" s="75" t="s">
        <v>182</v>
      </c>
    </row>
    <row r="282" spans="1:16" x14ac:dyDescent="0.3">
      <c r="A282" s="75">
        <v>87775</v>
      </c>
      <c r="B282" s="75" t="s">
        <v>587</v>
      </c>
      <c r="C282" s="76">
        <v>2012</v>
      </c>
      <c r="D282" s="77" t="str">
        <f t="shared" si="4"/>
        <v>U13</v>
      </c>
      <c r="E282" s="75" t="s">
        <v>145</v>
      </c>
      <c r="F282" s="75" t="s">
        <v>183</v>
      </c>
    </row>
    <row r="283" spans="1:16" x14ac:dyDescent="0.3">
      <c r="A283" s="75">
        <v>87314</v>
      </c>
      <c r="B283" s="79" t="s">
        <v>586</v>
      </c>
      <c r="C283" s="77">
        <v>2012</v>
      </c>
      <c r="D283" s="77" t="str">
        <f t="shared" si="4"/>
        <v>U13</v>
      </c>
      <c r="E283" s="78" t="s">
        <v>17</v>
      </c>
      <c r="F283" s="75" t="s">
        <v>183</v>
      </c>
    </row>
    <row r="284" spans="1:16" x14ac:dyDescent="0.3">
      <c r="A284" s="75">
        <v>89568</v>
      </c>
      <c r="B284" s="79" t="s">
        <v>588</v>
      </c>
      <c r="C284" s="77">
        <v>2013</v>
      </c>
      <c r="D284" s="77" t="str">
        <f t="shared" si="4"/>
        <v>U13</v>
      </c>
      <c r="E284" s="79" t="s">
        <v>319</v>
      </c>
      <c r="F284" s="75" t="s">
        <v>182</v>
      </c>
    </row>
    <row r="285" spans="1:16" x14ac:dyDescent="0.3">
      <c r="A285" s="75">
        <v>88973</v>
      </c>
      <c r="B285" s="75" t="s">
        <v>589</v>
      </c>
      <c r="C285" s="76">
        <v>2012</v>
      </c>
      <c r="D285" s="77" t="str">
        <f t="shared" si="4"/>
        <v>U13</v>
      </c>
      <c r="E285" s="75" t="s">
        <v>253</v>
      </c>
      <c r="F285" s="75" t="s">
        <v>183</v>
      </c>
      <c r="K285" s="75"/>
      <c r="L285" s="78"/>
      <c r="M285" s="77"/>
      <c r="N285" s="77"/>
      <c r="O285" s="78"/>
      <c r="P285" s="75"/>
    </row>
    <row r="286" spans="1:16" x14ac:dyDescent="0.3">
      <c r="A286" s="75">
        <v>88326</v>
      </c>
      <c r="B286" s="78" t="s">
        <v>590</v>
      </c>
      <c r="C286" s="77">
        <v>2013</v>
      </c>
      <c r="D286" s="77" t="str">
        <f t="shared" si="4"/>
        <v>U13</v>
      </c>
      <c r="E286" s="78" t="s">
        <v>577</v>
      </c>
      <c r="F286" s="75" t="s">
        <v>182</v>
      </c>
      <c r="K286" s="75"/>
      <c r="L286" s="78"/>
      <c r="M286" s="77"/>
      <c r="N286" s="77"/>
      <c r="O286" s="79"/>
      <c r="P286" s="75"/>
    </row>
    <row r="287" spans="1:16" x14ac:dyDescent="0.3">
      <c r="A287" s="75">
        <v>88096</v>
      </c>
      <c r="B287" s="82" t="s">
        <v>597</v>
      </c>
      <c r="C287" s="77">
        <v>2016</v>
      </c>
      <c r="D287" s="77" t="str">
        <f t="shared" si="4"/>
        <v>U11</v>
      </c>
      <c r="E287" s="82" t="s">
        <v>102</v>
      </c>
      <c r="F287" s="75" t="s">
        <v>183</v>
      </c>
      <c r="K287" s="75"/>
      <c r="L287" s="78"/>
      <c r="M287" s="77"/>
      <c r="N287" s="77"/>
      <c r="O287" s="78"/>
      <c r="P287" s="75"/>
    </row>
    <row r="288" spans="1:16" x14ac:dyDescent="0.3">
      <c r="A288" s="75">
        <v>89015</v>
      </c>
      <c r="B288" s="82" t="s">
        <v>598</v>
      </c>
      <c r="C288" s="77">
        <v>2014</v>
      </c>
      <c r="D288" s="77" t="str">
        <f t="shared" si="4"/>
        <v>U11</v>
      </c>
      <c r="E288" s="82" t="s">
        <v>8</v>
      </c>
      <c r="F288" s="75" t="s">
        <v>183</v>
      </c>
      <c r="K288" s="75"/>
      <c r="L288" s="79"/>
      <c r="M288" s="77"/>
      <c r="N288" s="77"/>
      <c r="O288" s="79"/>
      <c r="P288" s="75"/>
    </row>
    <row r="289" spans="1:16" x14ac:dyDescent="0.3">
      <c r="A289" s="75">
        <v>87871</v>
      </c>
      <c r="B289" s="82" t="s">
        <v>599</v>
      </c>
      <c r="C289" s="77">
        <v>2016</v>
      </c>
      <c r="D289" s="77" t="str">
        <f t="shared" si="4"/>
        <v>U11</v>
      </c>
      <c r="E289" s="82" t="s">
        <v>7</v>
      </c>
      <c r="F289" s="75" t="s">
        <v>182</v>
      </c>
      <c r="K289" s="75"/>
      <c r="L289" s="78"/>
      <c r="M289" s="77"/>
      <c r="N289" s="77"/>
      <c r="O289" s="78"/>
      <c r="P289" s="75"/>
    </row>
    <row r="290" spans="1:16" x14ac:dyDescent="0.3">
      <c r="A290" s="75">
        <v>87776</v>
      </c>
      <c r="B290" s="82" t="s">
        <v>600</v>
      </c>
      <c r="C290" s="77">
        <v>2015</v>
      </c>
      <c r="D290" s="77" t="str">
        <f t="shared" si="4"/>
        <v>U11</v>
      </c>
      <c r="E290" s="82" t="s">
        <v>9</v>
      </c>
      <c r="F290" s="75" t="s">
        <v>183</v>
      </c>
      <c r="K290" s="75"/>
      <c r="L290" s="78"/>
      <c r="M290" s="77"/>
      <c r="N290" s="77"/>
      <c r="O290" s="78"/>
      <c r="P290" s="75"/>
    </row>
    <row r="291" spans="1:16" x14ac:dyDescent="0.3">
      <c r="A291" s="75">
        <v>88882</v>
      </c>
      <c r="B291" s="82" t="s">
        <v>601</v>
      </c>
      <c r="C291" s="77">
        <v>2016</v>
      </c>
      <c r="D291" s="77" t="str">
        <f t="shared" si="4"/>
        <v>U11</v>
      </c>
      <c r="E291" s="82" t="s">
        <v>40</v>
      </c>
      <c r="F291" s="75" t="s">
        <v>183</v>
      </c>
      <c r="K291" s="75"/>
      <c r="L291" s="78"/>
      <c r="M291" s="77"/>
      <c r="N291" s="77"/>
      <c r="O291" s="78"/>
      <c r="P291" s="75"/>
    </row>
    <row r="292" spans="1:16" x14ac:dyDescent="0.3">
      <c r="A292" s="75">
        <v>89427</v>
      </c>
      <c r="B292" s="82" t="s">
        <v>602</v>
      </c>
      <c r="C292" s="77">
        <v>2015</v>
      </c>
      <c r="D292" s="77" t="str">
        <f t="shared" si="4"/>
        <v>U11</v>
      </c>
      <c r="E292" s="82" t="s">
        <v>8</v>
      </c>
      <c r="F292" s="75" t="s">
        <v>183</v>
      </c>
      <c r="K292" s="75"/>
      <c r="L292" s="78"/>
      <c r="M292" s="77"/>
      <c r="N292" s="77"/>
      <c r="O292" s="78"/>
      <c r="P292" s="75"/>
    </row>
    <row r="293" spans="1:16" x14ac:dyDescent="0.3">
      <c r="A293" s="75">
        <v>89437</v>
      </c>
      <c r="B293" s="82" t="s">
        <v>603</v>
      </c>
      <c r="C293" s="77">
        <v>2015</v>
      </c>
      <c r="D293" s="77" t="str">
        <f t="shared" si="4"/>
        <v>U11</v>
      </c>
      <c r="E293" s="82" t="s">
        <v>280</v>
      </c>
      <c r="F293" s="75" t="s">
        <v>183</v>
      </c>
      <c r="K293" s="75"/>
      <c r="L293" s="75"/>
      <c r="M293" s="76"/>
      <c r="N293" s="77"/>
      <c r="O293" s="75"/>
      <c r="P293" s="75"/>
    </row>
    <row r="294" spans="1:16" x14ac:dyDescent="0.3">
      <c r="A294" s="75">
        <v>89423</v>
      </c>
      <c r="B294" s="82" t="s">
        <v>604</v>
      </c>
      <c r="C294" s="77">
        <v>2014</v>
      </c>
      <c r="D294" s="77" t="str">
        <f t="shared" si="4"/>
        <v>U11</v>
      </c>
      <c r="E294" s="82" t="s">
        <v>9</v>
      </c>
      <c r="F294" s="75" t="s">
        <v>183</v>
      </c>
      <c r="K294" s="75"/>
      <c r="L294" s="78"/>
      <c r="M294" s="77"/>
      <c r="N294" s="77"/>
      <c r="O294" s="78"/>
      <c r="P294" s="75"/>
    </row>
    <row r="295" spans="1:16" x14ac:dyDescent="0.3">
      <c r="A295" s="75">
        <v>89426</v>
      </c>
      <c r="B295" s="82" t="s">
        <v>605</v>
      </c>
      <c r="C295" s="77">
        <v>2015</v>
      </c>
      <c r="D295" s="77" t="str">
        <f t="shared" si="4"/>
        <v>U11</v>
      </c>
      <c r="E295" s="82" t="s">
        <v>8</v>
      </c>
      <c r="F295" s="75" t="s">
        <v>183</v>
      </c>
      <c r="K295" s="75"/>
      <c r="L295" s="78"/>
      <c r="M295" s="77"/>
      <c r="N295" s="77"/>
      <c r="O295" s="78"/>
      <c r="P295" s="75"/>
    </row>
    <row r="296" spans="1:16" x14ac:dyDescent="0.3">
      <c r="A296" s="82">
        <v>86256</v>
      </c>
      <c r="B296" s="82" t="s">
        <v>606</v>
      </c>
      <c r="C296" s="77">
        <v>2018</v>
      </c>
      <c r="D296" s="77" t="str">
        <f t="shared" si="4"/>
        <v>U11</v>
      </c>
      <c r="E296" s="82" t="s">
        <v>9</v>
      </c>
      <c r="F296" s="75" t="s">
        <v>183</v>
      </c>
      <c r="K296" s="75"/>
      <c r="L296" s="78"/>
      <c r="M296" s="77"/>
      <c r="N296" s="77"/>
      <c r="O296" s="78"/>
      <c r="P296" s="75"/>
    </row>
    <row r="297" spans="1:16" x14ac:dyDescent="0.3">
      <c r="A297" s="82">
        <v>83469</v>
      </c>
      <c r="B297" s="82" t="s">
        <v>607</v>
      </c>
      <c r="C297" s="77">
        <v>2018</v>
      </c>
      <c r="D297" s="77" t="str">
        <f t="shared" si="4"/>
        <v>U11</v>
      </c>
      <c r="E297" s="82" t="s">
        <v>9</v>
      </c>
      <c r="F297" s="75" t="s">
        <v>183</v>
      </c>
      <c r="K297" s="75"/>
      <c r="L297" s="75"/>
      <c r="M297" s="76"/>
      <c r="N297" s="77"/>
      <c r="O297" s="75"/>
      <c r="P297" s="75"/>
    </row>
    <row r="298" spans="1:16" x14ac:dyDescent="0.3">
      <c r="A298" s="75">
        <v>89570</v>
      </c>
      <c r="B298" s="82" t="s">
        <v>608</v>
      </c>
      <c r="C298" s="77">
        <v>2014</v>
      </c>
      <c r="D298" s="77" t="str">
        <f t="shared" si="4"/>
        <v>U11</v>
      </c>
      <c r="E298" s="82" t="s">
        <v>5</v>
      </c>
      <c r="F298" s="75" t="s">
        <v>182</v>
      </c>
      <c r="K298" s="75"/>
      <c r="L298" s="78"/>
      <c r="M298" s="77"/>
      <c r="N298" s="77"/>
      <c r="O298" s="78"/>
      <c r="P298" s="75"/>
    </row>
    <row r="299" spans="1:16" x14ac:dyDescent="0.3">
      <c r="A299">
        <v>88063</v>
      </c>
      <c r="B299" s="111" t="s">
        <v>618</v>
      </c>
      <c r="C299" s="96">
        <v>2012</v>
      </c>
      <c r="D299" s="77" t="str">
        <f t="shared" si="4"/>
        <v>U13</v>
      </c>
      <c r="E299" s="82" t="s">
        <v>12</v>
      </c>
      <c r="F299" s="75" t="s">
        <v>183</v>
      </c>
      <c r="K299" s="75"/>
      <c r="L299" s="78"/>
      <c r="M299" s="77"/>
      <c r="N299" s="77"/>
      <c r="O299" s="78"/>
      <c r="P299" s="75"/>
    </row>
    <row r="300" spans="1:16" x14ac:dyDescent="0.3">
      <c r="A300">
        <v>88078</v>
      </c>
      <c r="B300" s="111" t="s">
        <v>619</v>
      </c>
      <c r="C300" s="96">
        <v>2010</v>
      </c>
      <c r="D300" s="77" t="str">
        <f t="shared" si="4"/>
        <v>U15</v>
      </c>
      <c r="E300" s="82" t="s">
        <v>622</v>
      </c>
      <c r="F300" s="75" t="s">
        <v>183</v>
      </c>
      <c r="K300" s="75"/>
      <c r="L300" s="78"/>
      <c r="M300" s="77"/>
      <c r="N300" s="77"/>
      <c r="O300" s="78"/>
      <c r="P300" s="75"/>
    </row>
    <row r="301" spans="1:16" x14ac:dyDescent="0.3">
      <c r="A301">
        <v>83411</v>
      </c>
      <c r="B301" s="111" t="s">
        <v>620</v>
      </c>
      <c r="C301" s="96">
        <v>2011</v>
      </c>
      <c r="D301" s="77" t="str">
        <f t="shared" si="4"/>
        <v>U15</v>
      </c>
      <c r="E301" s="82" t="s">
        <v>17</v>
      </c>
      <c r="F301" s="75" t="s">
        <v>183</v>
      </c>
      <c r="K301" s="75"/>
      <c r="L301" s="78"/>
      <c r="M301" s="77"/>
      <c r="N301" s="77"/>
      <c r="O301" s="78"/>
      <c r="P301" s="75"/>
    </row>
    <row r="302" spans="1:16" x14ac:dyDescent="0.3">
      <c r="A302">
        <v>84049</v>
      </c>
      <c r="B302" s="111" t="s">
        <v>621</v>
      </c>
      <c r="C302" s="96">
        <v>2011</v>
      </c>
      <c r="D302" s="77" t="str">
        <f t="shared" si="4"/>
        <v>U15</v>
      </c>
      <c r="E302" s="82" t="s">
        <v>581</v>
      </c>
      <c r="F302" s="75" t="s">
        <v>183</v>
      </c>
      <c r="K302" s="75"/>
      <c r="L302" s="75"/>
      <c r="M302" s="76"/>
      <c r="N302" s="77"/>
      <c r="O302" s="75"/>
      <c r="P302" s="75"/>
    </row>
    <row r="303" spans="1:16" x14ac:dyDescent="0.3">
      <c r="A303" s="82">
        <v>87422</v>
      </c>
      <c r="B303" s="112" t="s">
        <v>623</v>
      </c>
      <c r="C303" s="113">
        <v>2011</v>
      </c>
      <c r="D303" s="77" t="str">
        <f t="shared" si="4"/>
        <v>U15</v>
      </c>
      <c r="E303" s="82" t="s">
        <v>123</v>
      </c>
      <c r="F303" s="75" t="s">
        <v>182</v>
      </c>
      <c r="K303" s="75"/>
      <c r="L303" s="75"/>
      <c r="M303" s="76"/>
      <c r="N303" s="77"/>
      <c r="O303" s="75"/>
      <c r="P303" s="75"/>
    </row>
    <row r="304" spans="1:16" x14ac:dyDescent="0.3">
      <c r="A304" s="82">
        <v>70891</v>
      </c>
      <c r="B304" s="112" t="s">
        <v>634</v>
      </c>
      <c r="C304" s="113">
        <v>2006</v>
      </c>
      <c r="D304" s="77" t="str">
        <f t="shared" si="4"/>
        <v>U19</v>
      </c>
      <c r="E304" s="82" t="s">
        <v>111</v>
      </c>
      <c r="F304" s="75" t="s">
        <v>183</v>
      </c>
      <c r="K304" s="75"/>
      <c r="L304" s="75"/>
      <c r="M304" s="76"/>
      <c r="N304" s="77"/>
      <c r="O304" s="75"/>
      <c r="P304" s="75"/>
    </row>
    <row r="305" spans="1:16" x14ac:dyDescent="0.3">
      <c r="A305" s="82">
        <v>88974</v>
      </c>
      <c r="B305" s="82" t="s">
        <v>635</v>
      </c>
      <c r="C305" s="113">
        <v>2010</v>
      </c>
      <c r="D305" s="77" t="str">
        <f t="shared" si="4"/>
        <v>U15</v>
      </c>
      <c r="E305" s="82" t="s">
        <v>253</v>
      </c>
      <c r="F305" s="75" t="s">
        <v>183</v>
      </c>
      <c r="K305" s="75"/>
      <c r="L305" s="75"/>
      <c r="M305" s="76"/>
      <c r="N305" s="77"/>
      <c r="O305" s="75"/>
      <c r="P305" s="75"/>
    </row>
    <row r="306" spans="1:16" x14ac:dyDescent="0.3">
      <c r="A306" s="82">
        <v>87671</v>
      </c>
      <c r="B306" s="112" t="s">
        <v>640</v>
      </c>
      <c r="C306" s="113">
        <v>2012</v>
      </c>
      <c r="D306" s="77" t="str">
        <f t="shared" si="4"/>
        <v>U13</v>
      </c>
      <c r="E306" s="82" t="s">
        <v>505</v>
      </c>
      <c r="F306" s="75" t="s">
        <v>182</v>
      </c>
      <c r="K306" s="75"/>
      <c r="L306" s="75"/>
      <c r="M306" s="76"/>
      <c r="N306" s="77"/>
      <c r="O306" s="75"/>
      <c r="P306" s="75"/>
    </row>
    <row r="307" spans="1:16" x14ac:dyDescent="0.3">
      <c r="A307" s="82">
        <v>87474</v>
      </c>
      <c r="B307" s="112" t="s">
        <v>641</v>
      </c>
      <c r="C307" s="113">
        <v>2015</v>
      </c>
      <c r="D307" s="77" t="str">
        <f t="shared" si="4"/>
        <v>U11</v>
      </c>
      <c r="E307" s="82" t="s">
        <v>642</v>
      </c>
      <c r="F307" s="75" t="s">
        <v>182</v>
      </c>
      <c r="K307" s="75"/>
      <c r="L307" s="78"/>
      <c r="M307" s="77"/>
      <c r="N307" s="77"/>
      <c r="O307" s="78"/>
      <c r="P307" s="75"/>
    </row>
    <row r="308" spans="1:16" x14ac:dyDescent="0.3">
      <c r="A308" s="82">
        <v>87471</v>
      </c>
      <c r="B308" s="112" t="s">
        <v>643</v>
      </c>
      <c r="C308" s="113">
        <v>2015</v>
      </c>
      <c r="D308" s="77" t="str">
        <f t="shared" si="4"/>
        <v>U11</v>
      </c>
      <c r="E308" s="82" t="s">
        <v>642</v>
      </c>
      <c r="F308" s="75" t="s">
        <v>182</v>
      </c>
      <c r="K308" s="75"/>
      <c r="L308" s="75"/>
      <c r="M308" s="76"/>
      <c r="N308" s="77"/>
      <c r="O308" s="75"/>
      <c r="P308" s="75"/>
    </row>
    <row r="309" spans="1:16" x14ac:dyDescent="0.3">
      <c r="A309">
        <v>89860</v>
      </c>
      <c r="B309" s="112" t="s">
        <v>644</v>
      </c>
      <c r="C309" s="113">
        <v>2016</v>
      </c>
      <c r="D309" s="77" t="str">
        <f t="shared" si="4"/>
        <v>U11</v>
      </c>
      <c r="E309" s="82" t="s">
        <v>64</v>
      </c>
      <c r="F309" s="75" t="s">
        <v>183</v>
      </c>
      <c r="K309" s="75"/>
      <c r="L309" s="78"/>
      <c r="M309" s="77"/>
      <c r="N309" s="77"/>
      <c r="O309" s="78"/>
      <c r="P309" s="75"/>
    </row>
    <row r="310" spans="1:16" x14ac:dyDescent="0.3">
      <c r="A310">
        <v>89859</v>
      </c>
      <c r="B310" s="112" t="s">
        <v>645</v>
      </c>
      <c r="C310" s="113">
        <v>2017</v>
      </c>
      <c r="D310" s="77" t="str">
        <f t="shared" si="4"/>
        <v>U11</v>
      </c>
      <c r="E310" s="82" t="s">
        <v>64</v>
      </c>
      <c r="F310" s="75" t="s">
        <v>183</v>
      </c>
      <c r="K310" s="75"/>
      <c r="L310" s="78"/>
      <c r="M310" s="77"/>
      <c r="N310" s="77"/>
      <c r="O310" s="78"/>
      <c r="P310" s="75"/>
    </row>
    <row r="311" spans="1:16" x14ac:dyDescent="0.3">
      <c r="A311">
        <v>90012</v>
      </c>
      <c r="B311" s="112" t="s">
        <v>659</v>
      </c>
      <c r="C311" s="113">
        <v>2015</v>
      </c>
      <c r="D311" s="77" t="str">
        <f t="shared" si="4"/>
        <v>U11</v>
      </c>
      <c r="E311" s="82" t="s">
        <v>6</v>
      </c>
      <c r="F311" s="75" t="s">
        <v>182</v>
      </c>
      <c r="K311" s="75"/>
      <c r="L311" s="80"/>
      <c r="M311" s="81"/>
      <c r="N311" s="77"/>
      <c r="O311" s="75"/>
      <c r="P311" s="75"/>
    </row>
    <row r="312" spans="1:16" x14ac:dyDescent="0.3">
      <c r="A312">
        <v>90013</v>
      </c>
      <c r="B312" s="112" t="s">
        <v>660</v>
      </c>
      <c r="C312" s="113">
        <v>2014</v>
      </c>
      <c r="D312" s="77" t="str">
        <f t="shared" si="4"/>
        <v>U11</v>
      </c>
      <c r="E312" s="82" t="s">
        <v>6</v>
      </c>
      <c r="F312" s="75" t="s">
        <v>182</v>
      </c>
      <c r="K312" s="75"/>
      <c r="L312" s="78"/>
      <c r="M312" s="77"/>
      <c r="N312" s="77"/>
      <c r="O312" s="78"/>
      <c r="P312" s="75"/>
    </row>
    <row r="313" spans="1:16" x14ac:dyDescent="0.3">
      <c r="A313" s="82">
        <v>90028</v>
      </c>
      <c r="B313" s="112" t="s">
        <v>661</v>
      </c>
      <c r="C313" s="113">
        <v>2014</v>
      </c>
      <c r="D313" s="77" t="str">
        <f t="shared" si="4"/>
        <v>U11</v>
      </c>
      <c r="E313" s="82" t="s">
        <v>280</v>
      </c>
      <c r="F313" s="75" t="s">
        <v>183</v>
      </c>
      <c r="K313" s="75"/>
      <c r="L313" s="75"/>
      <c r="M313" s="76"/>
      <c r="N313" s="77"/>
      <c r="O313" s="75"/>
      <c r="P313" s="75"/>
    </row>
    <row r="314" spans="1:16" x14ac:dyDescent="0.3">
      <c r="A314" s="82">
        <v>87949</v>
      </c>
      <c r="B314" s="112" t="s">
        <v>667</v>
      </c>
      <c r="C314" s="113">
        <v>2011</v>
      </c>
      <c r="D314" s="77" t="str">
        <f t="shared" si="4"/>
        <v>U15</v>
      </c>
      <c r="E314" s="82" t="s">
        <v>622</v>
      </c>
      <c r="F314" s="75" t="s">
        <v>183</v>
      </c>
      <c r="K314" s="75"/>
      <c r="L314" s="75"/>
      <c r="M314" s="76"/>
      <c r="N314" s="77"/>
      <c r="O314" s="75"/>
      <c r="P314" s="75"/>
    </row>
    <row r="315" spans="1:16" x14ac:dyDescent="0.3">
      <c r="A315" s="82">
        <v>89243</v>
      </c>
      <c r="B315" s="112" t="s">
        <v>675</v>
      </c>
      <c r="C315" s="113">
        <v>2012</v>
      </c>
      <c r="D315" s="77" t="str">
        <f t="shared" si="4"/>
        <v>U13</v>
      </c>
      <c r="E315" s="82" t="s">
        <v>585</v>
      </c>
      <c r="F315" s="75" t="s">
        <v>182</v>
      </c>
      <c r="K315" s="75"/>
      <c r="L315" s="80"/>
      <c r="M315" s="81"/>
      <c r="N315" s="77"/>
      <c r="O315" s="75"/>
      <c r="P315" s="75"/>
    </row>
    <row r="316" spans="1:16" x14ac:dyDescent="0.3">
      <c r="A316" s="82"/>
      <c r="B316" s="82"/>
      <c r="C316" s="82"/>
      <c r="D316" s="82"/>
      <c r="E316" s="82"/>
      <c r="F316" s="82"/>
      <c r="K316" s="75"/>
      <c r="L316" s="78"/>
      <c r="M316" s="77"/>
      <c r="N316" s="77"/>
      <c r="O316" s="78"/>
      <c r="P316" s="75"/>
    </row>
    <row r="317" spans="1:16" x14ac:dyDescent="0.3">
      <c r="A317" s="82"/>
      <c r="B317" s="82"/>
      <c r="C317" s="82"/>
      <c r="D317" s="82"/>
      <c r="E317" s="82"/>
      <c r="F317" s="82"/>
      <c r="K317" s="75"/>
      <c r="L317" s="78"/>
      <c r="M317" s="77"/>
      <c r="N317" s="77"/>
      <c r="O317" s="78"/>
      <c r="P317" s="75"/>
    </row>
    <row r="318" spans="1:16" x14ac:dyDescent="0.3">
      <c r="A318" s="82"/>
      <c r="B318" s="82"/>
      <c r="C318" s="82"/>
      <c r="D318" s="82"/>
      <c r="E318" s="82"/>
      <c r="F318" s="82"/>
      <c r="K318" s="75"/>
      <c r="L318" s="78"/>
      <c r="M318" s="77"/>
      <c r="N318" s="77"/>
      <c r="O318" s="78"/>
      <c r="P318" s="75"/>
    </row>
    <row r="319" spans="1:16" x14ac:dyDescent="0.3">
      <c r="A319" s="82"/>
      <c r="B319" s="82"/>
      <c r="C319" s="82"/>
      <c r="D319" s="82"/>
      <c r="E319" s="82"/>
      <c r="F319" s="82"/>
      <c r="K319" s="75"/>
      <c r="L319" s="78"/>
      <c r="M319" s="77"/>
      <c r="N319" s="77"/>
      <c r="O319" s="78"/>
      <c r="P319" s="75"/>
    </row>
    <row r="320" spans="1:16" x14ac:dyDescent="0.3">
      <c r="A320" s="82"/>
      <c r="B320" s="82"/>
      <c r="C320" s="82"/>
      <c r="D320" s="82"/>
      <c r="E320" s="82"/>
      <c r="F320" s="82"/>
      <c r="K320" s="75"/>
      <c r="L320" s="78"/>
      <c r="M320" s="77"/>
      <c r="N320" s="77"/>
      <c r="O320" s="78"/>
      <c r="P320" s="75"/>
    </row>
    <row r="321" spans="1:16" x14ac:dyDescent="0.3">
      <c r="A321" s="82"/>
      <c r="B321" s="82"/>
      <c r="C321" s="82"/>
      <c r="D321" s="82"/>
      <c r="E321" s="82"/>
      <c r="F321" s="82"/>
      <c r="K321" s="75"/>
      <c r="L321" s="75"/>
      <c r="M321" s="76"/>
      <c r="N321" s="77"/>
      <c r="O321" s="75"/>
      <c r="P321" s="75"/>
    </row>
    <row r="322" spans="1:16" x14ac:dyDescent="0.3">
      <c r="A322" s="82"/>
      <c r="B322" s="82"/>
      <c r="C322" s="82"/>
      <c r="D322" s="82"/>
      <c r="E322" s="82"/>
      <c r="F322" s="82"/>
      <c r="K322" s="75"/>
      <c r="L322" s="75"/>
      <c r="M322" s="76"/>
      <c r="N322" s="77"/>
      <c r="O322" s="75"/>
      <c r="P322" s="75"/>
    </row>
    <row r="323" spans="1:16" x14ac:dyDescent="0.3">
      <c r="A323" s="82"/>
      <c r="B323" s="82"/>
      <c r="C323" s="82"/>
      <c r="D323" s="82"/>
      <c r="E323" s="82"/>
      <c r="F323" s="82"/>
    </row>
    <row r="324" spans="1:16" x14ac:dyDescent="0.3">
      <c r="A324" s="82"/>
      <c r="B324" s="82"/>
      <c r="C324" s="82"/>
      <c r="D324" s="82"/>
      <c r="E324" s="82"/>
      <c r="F324" s="82"/>
    </row>
    <row r="325" spans="1:16" x14ac:dyDescent="0.3">
      <c r="A325" s="82"/>
      <c r="B325" s="82"/>
      <c r="C325" s="82"/>
      <c r="D325" s="82"/>
      <c r="E325" s="82"/>
      <c r="F325" s="82"/>
    </row>
    <row r="326" spans="1:16" x14ac:dyDescent="0.3">
      <c r="B326" s="78"/>
      <c r="C326" s="77"/>
      <c r="D326" s="77"/>
      <c r="E326" s="78"/>
    </row>
    <row r="327" spans="1:16" x14ac:dyDescent="0.3">
      <c r="B327" s="78"/>
      <c r="C327" s="77"/>
      <c r="D327" s="77"/>
      <c r="E327" s="78"/>
    </row>
    <row r="328" spans="1:16" x14ac:dyDescent="0.3">
      <c r="B328" s="78"/>
      <c r="C328" s="77"/>
      <c r="D328" s="77"/>
      <c r="E328" s="78"/>
    </row>
    <row r="329" spans="1:16" x14ac:dyDescent="0.3">
      <c r="B329" s="78"/>
      <c r="C329" s="77"/>
      <c r="D329" s="77"/>
      <c r="E329" s="78"/>
    </row>
    <row r="330" spans="1:16" x14ac:dyDescent="0.3">
      <c r="B330" s="78"/>
      <c r="C330" s="77"/>
      <c r="D330" s="77"/>
      <c r="E330" s="78"/>
    </row>
    <row r="331" spans="1:16" x14ac:dyDescent="0.3">
      <c r="B331" s="78"/>
      <c r="C331" s="77"/>
      <c r="D331" s="77"/>
      <c r="E331" s="78"/>
    </row>
    <row r="332" spans="1:16" x14ac:dyDescent="0.3">
      <c r="B332" s="78"/>
      <c r="C332" s="77"/>
      <c r="D332" s="77"/>
      <c r="E332" s="78"/>
    </row>
    <row r="333" spans="1:16" x14ac:dyDescent="0.3">
      <c r="B333" s="78"/>
      <c r="C333" s="77"/>
      <c r="D333" s="77"/>
      <c r="E333" s="78"/>
    </row>
    <row r="334" spans="1:16" x14ac:dyDescent="0.3">
      <c r="B334" s="78"/>
      <c r="C334" s="77"/>
      <c r="D334" s="77"/>
      <c r="E334" s="78"/>
    </row>
    <row r="335" spans="1:16" x14ac:dyDescent="0.3">
      <c r="B335" s="78"/>
      <c r="C335" s="77"/>
      <c r="D335" s="77"/>
      <c r="E335" s="78"/>
    </row>
    <row r="336" spans="1:16" x14ac:dyDescent="0.3">
      <c r="B336" s="78"/>
      <c r="C336" s="77"/>
      <c r="D336" s="77"/>
      <c r="E336" s="78"/>
    </row>
    <row r="337" spans="2:5" x14ac:dyDescent="0.3">
      <c r="B337" s="78"/>
      <c r="C337" s="77"/>
      <c r="D337" s="77"/>
      <c r="E337" s="78"/>
    </row>
    <row r="338" spans="2:5" x14ac:dyDescent="0.3">
      <c r="B338" s="78"/>
      <c r="C338" s="77"/>
      <c r="D338" s="77"/>
      <c r="E338" s="78"/>
    </row>
    <row r="339" spans="2:5" x14ac:dyDescent="0.3">
      <c r="B339" s="78"/>
      <c r="C339" s="77"/>
      <c r="D339" s="77"/>
      <c r="E339" s="78"/>
    </row>
    <row r="340" spans="2:5" x14ac:dyDescent="0.3">
      <c r="B340" s="78"/>
      <c r="C340" s="77"/>
      <c r="D340" s="77"/>
      <c r="E340" s="78"/>
    </row>
    <row r="341" spans="2:5" x14ac:dyDescent="0.3">
      <c r="B341" s="78"/>
      <c r="C341" s="77"/>
      <c r="D341" s="77"/>
      <c r="E341" s="78"/>
    </row>
    <row r="342" spans="2:5" x14ac:dyDescent="0.3">
      <c r="B342" s="78"/>
      <c r="C342" s="77"/>
      <c r="D342" s="77"/>
      <c r="E342" s="78"/>
    </row>
    <row r="343" spans="2:5" x14ac:dyDescent="0.3">
      <c r="B343" s="78"/>
      <c r="C343" s="77"/>
      <c r="D343" s="77"/>
      <c r="E343" s="78"/>
    </row>
    <row r="344" spans="2:5" x14ac:dyDescent="0.3">
      <c r="B344" s="78"/>
      <c r="C344" s="77"/>
      <c r="D344" s="77"/>
      <c r="E344" s="78"/>
    </row>
    <row r="345" spans="2:5" x14ac:dyDescent="0.3">
      <c r="B345" s="78"/>
      <c r="C345" s="77"/>
      <c r="D345" s="77"/>
      <c r="E345" s="78"/>
    </row>
    <row r="346" spans="2:5" x14ac:dyDescent="0.3">
      <c r="B346" s="78"/>
      <c r="C346" s="77"/>
      <c r="D346" s="77"/>
      <c r="E346" s="78"/>
    </row>
    <row r="347" spans="2:5" x14ac:dyDescent="0.3">
      <c r="B347" s="78"/>
      <c r="C347" s="77"/>
      <c r="D347" s="77"/>
      <c r="E347" s="78"/>
    </row>
    <row r="348" spans="2:5" x14ac:dyDescent="0.3">
      <c r="B348" s="78"/>
      <c r="C348" s="77"/>
      <c r="D348" s="77"/>
      <c r="E348" s="78"/>
    </row>
    <row r="349" spans="2:5" x14ac:dyDescent="0.3">
      <c r="B349" s="78"/>
      <c r="C349" s="77"/>
      <c r="D349" s="77"/>
      <c r="E349" s="78"/>
    </row>
    <row r="350" spans="2:5" x14ac:dyDescent="0.3">
      <c r="B350" s="78"/>
      <c r="C350" s="77"/>
      <c r="D350" s="77"/>
      <c r="E350" s="78"/>
    </row>
    <row r="351" spans="2:5" x14ac:dyDescent="0.3">
      <c r="B351" s="78"/>
      <c r="C351" s="77"/>
      <c r="D351" s="77"/>
      <c r="E351" s="78"/>
    </row>
    <row r="352" spans="2:5" x14ac:dyDescent="0.3">
      <c r="B352" s="78"/>
      <c r="C352" s="77"/>
      <c r="D352" s="77"/>
      <c r="E352" s="78"/>
    </row>
    <row r="353" spans="1:6" x14ac:dyDescent="0.3">
      <c r="B353" s="78"/>
      <c r="C353" s="77"/>
      <c r="D353" s="77"/>
      <c r="E353" s="78"/>
    </row>
    <row r="354" spans="1:6" x14ac:dyDescent="0.3">
      <c r="B354" s="78"/>
      <c r="C354" s="77"/>
      <c r="D354" s="77"/>
      <c r="E354" s="78"/>
    </row>
    <row r="355" spans="1:6" x14ac:dyDescent="0.3">
      <c r="B355" s="78"/>
      <c r="C355" s="77"/>
      <c r="D355" s="77"/>
      <c r="E355" s="78"/>
    </row>
    <row r="356" spans="1:6" x14ac:dyDescent="0.3">
      <c r="B356" s="78"/>
      <c r="C356" s="77"/>
      <c r="D356" s="77"/>
      <c r="E356" s="78"/>
    </row>
    <row r="357" spans="1:6" x14ac:dyDescent="0.3">
      <c r="B357" s="78"/>
      <c r="C357" s="77"/>
      <c r="D357" s="77"/>
      <c r="E357" s="78"/>
    </row>
    <row r="358" spans="1:6" x14ac:dyDescent="0.3">
      <c r="B358" s="78"/>
      <c r="C358" s="77"/>
      <c r="D358" s="77"/>
      <c r="E358" s="78"/>
    </row>
    <row r="359" spans="1:6" x14ac:dyDescent="0.3">
      <c r="B359" s="78"/>
      <c r="C359" s="77"/>
      <c r="D359" s="77"/>
      <c r="E359" s="78"/>
    </row>
    <row r="360" spans="1:6" x14ac:dyDescent="0.3">
      <c r="B360" s="78"/>
      <c r="C360" s="77"/>
      <c r="D360" s="77"/>
      <c r="E360" s="78"/>
    </row>
    <row r="361" spans="1:6" x14ac:dyDescent="0.3">
      <c r="D361" s="77"/>
    </row>
    <row r="362" spans="1:6" x14ac:dyDescent="0.3">
      <c r="A362" s="82"/>
      <c r="B362" s="82"/>
      <c r="C362" s="82"/>
      <c r="D362" s="82"/>
      <c r="E362" s="82"/>
      <c r="F362" s="82"/>
    </row>
    <row r="363" spans="1:6" x14ac:dyDescent="0.3">
      <c r="A363" s="82"/>
      <c r="B363" s="82"/>
      <c r="C363" s="82"/>
      <c r="D363" s="82"/>
      <c r="E363" s="82"/>
      <c r="F363" s="82"/>
    </row>
    <row r="364" spans="1:6" x14ac:dyDescent="0.3">
      <c r="A364" s="82"/>
      <c r="B364" s="82"/>
      <c r="C364" s="82"/>
      <c r="D364" s="82"/>
      <c r="E364" s="82"/>
      <c r="F364" s="82"/>
    </row>
    <row r="365" spans="1:6" x14ac:dyDescent="0.3">
      <c r="A365" s="82"/>
      <c r="B365" s="82"/>
      <c r="C365" s="82"/>
      <c r="D365" s="82"/>
      <c r="E365" s="82"/>
      <c r="F365" s="82"/>
    </row>
    <row r="366" spans="1:6" x14ac:dyDescent="0.3">
      <c r="A366" s="82"/>
      <c r="B366" s="82"/>
      <c r="C366" s="82"/>
      <c r="D366" s="82"/>
      <c r="E366" s="82"/>
      <c r="F366" s="82"/>
    </row>
    <row r="367" spans="1:6" x14ac:dyDescent="0.3">
      <c r="A367" s="82"/>
      <c r="B367" s="82"/>
      <c r="C367" s="82"/>
      <c r="D367" s="82"/>
      <c r="E367" s="82"/>
      <c r="F367" s="82"/>
    </row>
    <row r="368" spans="1:6" x14ac:dyDescent="0.3">
      <c r="A368" s="82"/>
      <c r="B368" s="82"/>
      <c r="C368" s="82"/>
      <c r="D368" s="82"/>
      <c r="E368" s="82"/>
      <c r="F368" s="82"/>
    </row>
    <row r="369" spans="1:6" x14ac:dyDescent="0.3">
      <c r="A369" s="82"/>
      <c r="B369" s="82"/>
      <c r="C369" s="82"/>
      <c r="D369" s="82"/>
      <c r="E369" s="82"/>
      <c r="F369" s="82"/>
    </row>
    <row r="370" spans="1:6" x14ac:dyDescent="0.3">
      <c r="A370" s="82"/>
      <c r="B370" s="82"/>
      <c r="C370" s="82"/>
      <c r="D370" s="82"/>
      <c r="E370" s="82"/>
      <c r="F370" s="82"/>
    </row>
    <row r="371" spans="1:6" x14ac:dyDescent="0.3">
      <c r="A371" s="82"/>
      <c r="B371" s="82"/>
      <c r="C371" s="82"/>
      <c r="D371" s="82"/>
      <c r="E371" s="82"/>
      <c r="F371" s="82"/>
    </row>
    <row r="372" spans="1:6" x14ac:dyDescent="0.3">
      <c r="A372" s="82"/>
      <c r="B372" s="82"/>
      <c r="C372" s="82"/>
      <c r="D372" s="82"/>
      <c r="E372" s="82"/>
      <c r="F372" s="82"/>
    </row>
    <row r="373" spans="1:6" x14ac:dyDescent="0.3">
      <c r="A373" s="82"/>
      <c r="B373" s="82"/>
      <c r="C373" s="82"/>
      <c r="D373" s="82"/>
      <c r="E373" s="82"/>
      <c r="F373" s="82"/>
    </row>
    <row r="374" spans="1:6" x14ac:dyDescent="0.3">
      <c r="A374" s="82"/>
      <c r="B374" s="82"/>
      <c r="C374" s="82"/>
      <c r="D374" s="82"/>
      <c r="E374" s="82"/>
      <c r="F374" s="82"/>
    </row>
    <row r="375" spans="1:6" x14ac:dyDescent="0.3">
      <c r="A375" s="82"/>
      <c r="B375" s="82"/>
      <c r="C375" s="82"/>
      <c r="D375" s="82"/>
      <c r="E375" s="82"/>
      <c r="F375" s="82"/>
    </row>
    <row r="376" spans="1:6" x14ac:dyDescent="0.3">
      <c r="A376" s="82"/>
      <c r="B376" s="82"/>
      <c r="C376" s="82"/>
      <c r="D376" s="82"/>
      <c r="E376" s="82"/>
      <c r="F376" s="82"/>
    </row>
    <row r="377" spans="1:6" x14ac:dyDescent="0.3">
      <c r="A377" s="82"/>
      <c r="B377" s="82"/>
      <c r="C377" s="82"/>
      <c r="D377" s="82"/>
      <c r="E377" s="82"/>
      <c r="F377" s="82"/>
    </row>
    <row r="378" spans="1:6" x14ac:dyDescent="0.3">
      <c r="A378" s="82"/>
      <c r="B378" s="82"/>
      <c r="C378" s="82"/>
      <c r="D378" s="82"/>
      <c r="E378" s="82"/>
      <c r="F378" s="82"/>
    </row>
    <row r="379" spans="1:6" x14ac:dyDescent="0.3">
      <c r="A379" s="82"/>
      <c r="B379" s="82"/>
      <c r="C379" s="82"/>
      <c r="D379" s="82"/>
      <c r="E379" s="82"/>
      <c r="F379" s="82"/>
    </row>
    <row r="380" spans="1:6" x14ac:dyDescent="0.3">
      <c r="A380" s="82"/>
      <c r="B380" s="82"/>
      <c r="C380" s="82"/>
      <c r="D380" s="82"/>
      <c r="E380" s="82"/>
      <c r="F380" s="82"/>
    </row>
    <row r="381" spans="1:6" x14ac:dyDescent="0.3">
      <c r="A381" s="82"/>
      <c r="B381" s="82"/>
      <c r="C381" s="82"/>
      <c r="D381" s="82"/>
      <c r="E381" s="82"/>
      <c r="F381" s="82"/>
    </row>
    <row r="382" spans="1:6" x14ac:dyDescent="0.3">
      <c r="A382" s="82"/>
      <c r="B382" s="82"/>
      <c r="C382" s="82"/>
      <c r="D382" s="82"/>
      <c r="E382" s="82"/>
      <c r="F382" s="82"/>
    </row>
    <row r="383" spans="1:6" x14ac:dyDescent="0.3">
      <c r="A383" s="82"/>
      <c r="B383" s="82"/>
      <c r="C383" s="82"/>
      <c r="D383" s="82"/>
      <c r="E383" s="82"/>
      <c r="F383" s="82"/>
    </row>
    <row r="384" spans="1:6" x14ac:dyDescent="0.3">
      <c r="A384" s="82"/>
      <c r="B384" s="82"/>
      <c r="C384" s="82"/>
      <c r="D384" s="82"/>
      <c r="E384" s="82"/>
      <c r="F384" s="82"/>
    </row>
    <row r="385" spans="1:6" x14ac:dyDescent="0.3">
      <c r="A385" s="82"/>
      <c r="B385" s="82"/>
      <c r="C385" s="82"/>
      <c r="D385" s="82"/>
      <c r="E385" s="82"/>
      <c r="F385" s="82"/>
    </row>
    <row r="386" spans="1:6" x14ac:dyDescent="0.3">
      <c r="A386" s="82"/>
      <c r="B386" s="82"/>
      <c r="C386" s="82"/>
      <c r="D386" s="82"/>
      <c r="E386" s="82"/>
      <c r="F386" s="82"/>
    </row>
    <row r="387" spans="1:6" x14ac:dyDescent="0.3">
      <c r="A387" s="82"/>
      <c r="B387" s="82"/>
      <c r="C387" s="82"/>
      <c r="D387" s="82"/>
      <c r="E387" s="82"/>
      <c r="F387" s="82"/>
    </row>
    <row r="388" spans="1:6" x14ac:dyDescent="0.3">
      <c r="A388" s="82"/>
      <c r="B388" s="82"/>
      <c r="C388" s="82"/>
      <c r="D388" s="82"/>
      <c r="E388" s="82"/>
      <c r="F388" s="82"/>
    </row>
    <row r="389" spans="1:6" x14ac:dyDescent="0.3">
      <c r="A389" s="82"/>
      <c r="B389" s="82"/>
      <c r="C389" s="82"/>
      <c r="D389" s="82"/>
      <c r="E389" s="82"/>
      <c r="F389" s="82"/>
    </row>
    <row r="390" spans="1:6" x14ac:dyDescent="0.3">
      <c r="A390" s="82"/>
      <c r="B390" s="82"/>
      <c r="C390" s="82"/>
      <c r="D390" s="82"/>
      <c r="E390" s="82"/>
      <c r="F390" s="82"/>
    </row>
    <row r="391" spans="1:6" x14ac:dyDescent="0.3">
      <c r="A391" s="82"/>
      <c r="B391" s="82"/>
      <c r="C391" s="82"/>
      <c r="D391" s="82"/>
      <c r="E391" s="82"/>
      <c r="F391" s="82"/>
    </row>
    <row r="392" spans="1:6" x14ac:dyDescent="0.3">
      <c r="A392" s="82"/>
      <c r="B392" s="82"/>
      <c r="C392" s="82"/>
      <c r="D392" s="82"/>
      <c r="E392" s="82"/>
      <c r="F392" s="82"/>
    </row>
    <row r="393" spans="1:6" x14ac:dyDescent="0.3">
      <c r="A393" s="82"/>
      <c r="B393" s="82"/>
      <c r="C393" s="82"/>
      <c r="D393" s="82"/>
      <c r="E393" s="82"/>
      <c r="F393" s="82"/>
    </row>
    <row r="394" spans="1:6" x14ac:dyDescent="0.3">
      <c r="A394" s="82"/>
      <c r="B394" s="82"/>
      <c r="C394" s="82"/>
      <c r="D394" s="82"/>
      <c r="E394" s="82"/>
      <c r="F394" s="82"/>
    </row>
    <row r="395" spans="1:6" x14ac:dyDescent="0.3">
      <c r="A395" s="82"/>
      <c r="B395" s="82"/>
      <c r="C395" s="82"/>
      <c r="D395" s="82"/>
      <c r="E395" s="82"/>
      <c r="F395" s="82"/>
    </row>
    <row r="396" spans="1:6" x14ac:dyDescent="0.3">
      <c r="A396" s="82"/>
      <c r="B396" s="82"/>
      <c r="C396" s="82"/>
      <c r="D396" s="82"/>
      <c r="E396" s="82"/>
      <c r="F396" s="82"/>
    </row>
    <row r="397" spans="1:6" x14ac:dyDescent="0.3">
      <c r="A397" s="82"/>
      <c r="B397" s="82"/>
      <c r="C397" s="82"/>
      <c r="D397" s="82"/>
      <c r="E397" s="82"/>
      <c r="F397" s="82"/>
    </row>
    <row r="398" spans="1:6" x14ac:dyDescent="0.3">
      <c r="A398" s="82"/>
      <c r="B398" s="82"/>
      <c r="C398" s="82"/>
      <c r="D398" s="82"/>
      <c r="E398" s="82"/>
      <c r="F398" s="82"/>
    </row>
    <row r="399" spans="1:6" x14ac:dyDescent="0.3">
      <c r="A399" s="82"/>
      <c r="B399" s="82"/>
      <c r="C399" s="82"/>
      <c r="D399" s="82"/>
      <c r="E399" s="82"/>
      <c r="F399" s="82"/>
    </row>
    <row r="400" spans="1:6" x14ac:dyDescent="0.3">
      <c r="A400" s="82"/>
      <c r="B400" s="82"/>
      <c r="C400" s="82"/>
      <c r="D400" s="82"/>
      <c r="E400" s="82"/>
      <c r="F400" s="82"/>
    </row>
    <row r="401" spans="1:6" x14ac:dyDescent="0.3">
      <c r="A401" s="82"/>
      <c r="B401" s="82"/>
      <c r="C401" s="82"/>
      <c r="D401" s="82"/>
      <c r="E401" s="82"/>
      <c r="F401" s="82"/>
    </row>
    <row r="402" spans="1:6" x14ac:dyDescent="0.3">
      <c r="A402" s="82"/>
      <c r="B402" s="82"/>
      <c r="C402" s="82"/>
      <c r="D402" s="82"/>
      <c r="E402" s="82"/>
      <c r="F402" s="82"/>
    </row>
    <row r="403" spans="1:6" x14ac:dyDescent="0.3">
      <c r="A403" s="82"/>
      <c r="B403" s="82"/>
      <c r="C403" s="82"/>
      <c r="D403" s="82"/>
      <c r="E403" s="82"/>
      <c r="F403" s="82"/>
    </row>
    <row r="404" spans="1:6" x14ac:dyDescent="0.3">
      <c r="A404" s="82"/>
      <c r="B404" s="82"/>
      <c r="C404" s="82"/>
      <c r="D404" s="82"/>
      <c r="E404" s="82"/>
      <c r="F404" s="82"/>
    </row>
    <row r="405" spans="1:6" x14ac:dyDescent="0.3">
      <c r="A405" s="82"/>
      <c r="B405" s="82"/>
      <c r="C405" s="82"/>
      <c r="D405" s="82"/>
      <c r="E405" s="82"/>
      <c r="F405" s="82"/>
    </row>
    <row r="406" spans="1:6" x14ac:dyDescent="0.3">
      <c r="A406" s="82"/>
      <c r="B406" s="82"/>
      <c r="C406" s="82"/>
      <c r="D406" s="82"/>
      <c r="E406" s="82"/>
      <c r="F406" s="82"/>
    </row>
    <row r="407" spans="1:6" x14ac:dyDescent="0.3">
      <c r="A407" s="82"/>
      <c r="B407" s="82"/>
      <c r="C407" s="82"/>
      <c r="D407" s="82"/>
      <c r="E407" s="82"/>
      <c r="F407" s="82"/>
    </row>
    <row r="408" spans="1:6" x14ac:dyDescent="0.3">
      <c r="A408" s="82"/>
      <c r="B408" s="82"/>
      <c r="C408" s="82"/>
      <c r="D408" s="82"/>
      <c r="E408" s="82"/>
      <c r="F408" s="82"/>
    </row>
    <row r="409" spans="1:6" x14ac:dyDescent="0.3">
      <c r="A409" s="82"/>
      <c r="B409" s="82"/>
      <c r="C409" s="82"/>
      <c r="D409" s="82"/>
      <c r="E409" s="82"/>
      <c r="F409" s="82"/>
    </row>
    <row r="410" spans="1:6" x14ac:dyDescent="0.3">
      <c r="A410" s="82"/>
      <c r="B410" s="82"/>
      <c r="C410" s="82"/>
      <c r="D410" s="82"/>
      <c r="E410" s="82"/>
      <c r="F410" s="82"/>
    </row>
    <row r="411" spans="1:6" x14ac:dyDescent="0.3">
      <c r="A411" s="82"/>
      <c r="B411" s="82"/>
      <c r="C411" s="82"/>
      <c r="D411" s="82"/>
      <c r="E411" s="82"/>
      <c r="F411" s="82"/>
    </row>
    <row r="412" spans="1:6" x14ac:dyDescent="0.3">
      <c r="A412" s="82"/>
      <c r="B412" s="82"/>
      <c r="C412" s="82"/>
      <c r="D412" s="82"/>
      <c r="E412" s="82"/>
      <c r="F412" s="82"/>
    </row>
    <row r="413" spans="1:6" x14ac:dyDescent="0.3">
      <c r="A413" s="82"/>
      <c r="B413" s="82"/>
      <c r="C413" s="82"/>
      <c r="D413" s="82"/>
      <c r="E413" s="82"/>
      <c r="F413" s="82"/>
    </row>
    <row r="414" spans="1:6" x14ac:dyDescent="0.3">
      <c r="A414" s="82"/>
      <c r="B414" s="82"/>
      <c r="C414" s="82"/>
      <c r="D414" s="82"/>
      <c r="E414" s="82"/>
      <c r="F414" s="82"/>
    </row>
    <row r="415" spans="1:6" x14ac:dyDescent="0.3">
      <c r="A415" s="82"/>
      <c r="B415" s="82"/>
      <c r="C415" s="82"/>
      <c r="D415" s="82"/>
      <c r="E415" s="82"/>
      <c r="F415" s="82"/>
    </row>
    <row r="416" spans="1:6" x14ac:dyDescent="0.3">
      <c r="A416" s="82"/>
      <c r="B416" s="82"/>
      <c r="C416" s="82"/>
      <c r="D416" s="82"/>
      <c r="E416" s="82"/>
      <c r="F416" s="82"/>
    </row>
    <row r="417" spans="1:6" x14ac:dyDescent="0.3">
      <c r="A417" s="82"/>
      <c r="B417" s="82"/>
      <c r="C417" s="82"/>
      <c r="D417" s="82"/>
      <c r="E417" s="82"/>
      <c r="F417" s="82"/>
    </row>
    <row r="418" spans="1:6" x14ac:dyDescent="0.3">
      <c r="A418" s="82"/>
      <c r="B418" s="82"/>
      <c r="C418" s="82"/>
      <c r="D418" s="82"/>
      <c r="E418" s="82"/>
      <c r="F418" s="82"/>
    </row>
    <row r="419" spans="1:6" x14ac:dyDescent="0.3">
      <c r="A419" s="82"/>
      <c r="B419" s="82"/>
      <c r="C419" s="82"/>
      <c r="D419" s="82"/>
      <c r="E419" s="82"/>
      <c r="F419" s="82"/>
    </row>
    <row r="420" spans="1:6" x14ac:dyDescent="0.3">
      <c r="A420" s="82"/>
      <c r="B420" s="82"/>
      <c r="C420" s="82"/>
      <c r="D420" s="82"/>
      <c r="E420" s="82"/>
      <c r="F420" s="82"/>
    </row>
    <row r="421" spans="1:6" x14ac:dyDescent="0.3">
      <c r="A421" s="82"/>
      <c r="B421" s="82"/>
      <c r="C421" s="82"/>
      <c r="D421" s="82"/>
      <c r="E421" s="82"/>
      <c r="F421" s="82"/>
    </row>
    <row r="422" spans="1:6" x14ac:dyDescent="0.3">
      <c r="A422" s="82"/>
      <c r="B422" s="82"/>
      <c r="C422" s="82"/>
      <c r="D422" s="82"/>
      <c r="E422" s="82"/>
      <c r="F422" s="82"/>
    </row>
    <row r="423" spans="1:6" x14ac:dyDescent="0.3">
      <c r="A423" s="82"/>
      <c r="B423" s="82"/>
      <c r="C423" s="82"/>
      <c r="D423" s="82"/>
      <c r="E423" s="82"/>
      <c r="F423" s="82"/>
    </row>
    <row r="424" spans="1:6" x14ac:dyDescent="0.3">
      <c r="A424" s="82"/>
      <c r="B424" s="82"/>
      <c r="C424" s="82"/>
      <c r="D424" s="82"/>
      <c r="E424" s="82"/>
      <c r="F424" s="82"/>
    </row>
    <row r="425" spans="1:6" x14ac:dyDescent="0.3">
      <c r="A425" s="82"/>
      <c r="B425" s="82"/>
      <c r="C425" s="82"/>
      <c r="D425" s="82"/>
      <c r="E425" s="82"/>
      <c r="F425" s="82"/>
    </row>
    <row r="426" spans="1:6" x14ac:dyDescent="0.3">
      <c r="A426" s="82"/>
      <c r="B426" s="82"/>
      <c r="C426" s="82"/>
      <c r="D426" s="82"/>
      <c r="E426" s="82"/>
      <c r="F426" s="82"/>
    </row>
    <row r="427" spans="1:6" x14ac:dyDescent="0.3">
      <c r="A427" s="82"/>
      <c r="B427" s="82"/>
      <c r="C427" s="82"/>
      <c r="D427" s="82"/>
      <c r="E427" s="82"/>
      <c r="F427" s="82"/>
    </row>
    <row r="428" spans="1:6" x14ac:dyDescent="0.3">
      <c r="A428" s="82"/>
      <c r="B428" s="82"/>
      <c r="C428" s="82"/>
      <c r="D428" s="82"/>
      <c r="E428" s="82"/>
      <c r="F428" s="82"/>
    </row>
    <row r="429" spans="1:6" x14ac:dyDescent="0.3">
      <c r="A429" s="82"/>
      <c r="B429" s="82"/>
      <c r="C429" s="82"/>
      <c r="D429" s="82"/>
      <c r="E429" s="82"/>
      <c r="F429" s="82"/>
    </row>
    <row r="430" spans="1:6" x14ac:dyDescent="0.3">
      <c r="A430" s="82"/>
      <c r="B430" s="82"/>
      <c r="C430" s="82"/>
      <c r="D430" s="82"/>
      <c r="E430" s="82"/>
      <c r="F430" s="82"/>
    </row>
  </sheetData>
  <autoFilter ref="A1:F363"/>
  <sortState ref="A2:F286">
    <sortCondition ref="E2:E286"/>
    <sortCondition ref="B2:B286"/>
  </sortState>
  <pageMargins left="0.7" right="0.7" top="0.78740157499999996" bottom="0.78740157499999996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2"/>
  <sheetViews>
    <sheetView topLeftCell="A63" workbookViewId="0">
      <selection activeCell="A52" sqref="A52:A81"/>
    </sheetView>
  </sheetViews>
  <sheetFormatPr defaultRowHeight="14.4" x14ac:dyDescent="0.3"/>
  <cols>
    <col min="1" max="1" width="6.88671875" style="96" bestFit="1" customWidth="1"/>
    <col min="2" max="2" width="7.44140625" style="97" bestFit="1" customWidth="1"/>
    <col min="3" max="3" width="18.5546875" bestFit="1" customWidth="1"/>
    <col min="4" max="4" width="7.109375" style="96" bestFit="1" customWidth="1"/>
    <col min="5" max="5" width="9.5546875" style="96" bestFit="1" customWidth="1"/>
    <col min="6" max="6" width="25.6640625" customWidth="1"/>
    <col min="7" max="7" width="5" bestFit="1" customWidth="1"/>
    <col min="8" max="8" width="6" customWidth="1"/>
    <col min="9" max="9" width="7.5546875" bestFit="1" customWidth="1"/>
    <col min="10" max="10" width="7.44140625" bestFit="1" customWidth="1"/>
    <col min="11" max="11" width="23" bestFit="1" customWidth="1"/>
    <col min="12" max="12" width="7.109375" bestFit="1" customWidth="1"/>
    <col min="13" max="13" width="9.5546875" bestFit="1" customWidth="1"/>
    <col min="14" max="14" width="25.6640625" customWidth="1"/>
    <col min="15" max="15" width="5" bestFit="1" customWidth="1"/>
    <col min="16" max="16" width="1.5546875" customWidth="1"/>
    <col min="17" max="17" width="7.5546875" bestFit="1" customWidth="1"/>
    <col min="18" max="18" width="7.44140625" bestFit="1" customWidth="1"/>
    <col min="19" max="19" width="23" bestFit="1" customWidth="1"/>
    <col min="20" max="20" width="7.109375" bestFit="1" customWidth="1"/>
    <col min="21" max="21" width="9.5546875" bestFit="1" customWidth="1"/>
    <col min="22" max="22" width="24.44140625" bestFit="1" customWidth="1"/>
    <col min="23" max="23" width="5" bestFit="1" customWidth="1"/>
    <col min="24" max="24" width="3.33203125" customWidth="1"/>
    <col min="25" max="25" width="7.5546875" bestFit="1" customWidth="1"/>
    <col min="26" max="26" width="7.44140625" bestFit="1" customWidth="1"/>
    <col min="27" max="27" width="19" bestFit="1" customWidth="1"/>
    <col min="28" max="28" width="7.109375" bestFit="1" customWidth="1"/>
    <col min="29" max="29" width="9.5546875" bestFit="1" customWidth="1"/>
    <col min="30" max="30" width="24.44140625" bestFit="1" customWidth="1"/>
    <col min="31" max="31" width="5" bestFit="1" customWidth="1"/>
    <col min="32" max="32" width="4.5546875" customWidth="1"/>
    <col min="33" max="33" width="7.5546875" bestFit="1" customWidth="1"/>
    <col min="34" max="34" width="7.44140625" bestFit="1" customWidth="1"/>
    <col min="35" max="35" width="19.33203125" bestFit="1" customWidth="1"/>
    <col min="36" max="36" width="7.109375" bestFit="1" customWidth="1"/>
    <col min="37" max="37" width="9.5546875" bestFit="1" customWidth="1"/>
    <col min="38" max="38" width="24.44140625" bestFit="1" customWidth="1"/>
    <col min="39" max="39" width="5" bestFit="1" customWidth="1"/>
    <col min="40" max="40" width="1.88671875" customWidth="1"/>
    <col min="41" max="41" width="7.5546875" bestFit="1" customWidth="1"/>
    <col min="42" max="42" width="7.44140625" bestFit="1" customWidth="1"/>
    <col min="43" max="43" width="19.33203125" bestFit="1" customWidth="1"/>
    <col min="44" max="44" width="7.109375" bestFit="1" customWidth="1"/>
    <col min="45" max="45" width="9.5546875" bestFit="1" customWidth="1"/>
    <col min="46" max="46" width="24.44140625" bestFit="1" customWidth="1"/>
    <col min="47" max="47" width="5" bestFit="1" customWidth="1"/>
  </cols>
  <sheetData>
    <row r="1" spans="1:47" ht="15" customHeight="1" x14ac:dyDescent="0.3">
      <c r="A1" s="144" t="s">
        <v>196</v>
      </c>
      <c r="B1" s="144"/>
      <c r="C1" s="144" t="s">
        <v>197</v>
      </c>
      <c r="D1" s="144"/>
      <c r="E1" s="144"/>
      <c r="F1" s="144" t="s">
        <v>548</v>
      </c>
      <c r="G1" s="144"/>
      <c r="H1" s="109"/>
      <c r="I1" s="144" t="s">
        <v>196</v>
      </c>
      <c r="J1" s="144"/>
      <c r="K1" s="144" t="s">
        <v>198</v>
      </c>
      <c r="L1" s="144"/>
      <c r="M1" s="144"/>
      <c r="N1" s="144" t="s">
        <v>548</v>
      </c>
      <c r="O1" s="144"/>
      <c r="Q1" s="144" t="s">
        <v>195</v>
      </c>
      <c r="R1" s="144"/>
      <c r="S1" s="144" t="s">
        <v>112</v>
      </c>
      <c r="T1" s="144"/>
      <c r="U1" s="144"/>
      <c r="V1" s="144" t="s">
        <v>548</v>
      </c>
      <c r="W1" s="144"/>
      <c r="Y1" s="120" t="s">
        <v>194</v>
      </c>
      <c r="Z1" s="120"/>
      <c r="AA1" s="120" t="s">
        <v>114</v>
      </c>
      <c r="AB1" s="120"/>
      <c r="AC1" s="120"/>
      <c r="AD1" s="144" t="s">
        <v>548</v>
      </c>
      <c r="AE1" s="144"/>
      <c r="AG1" s="120" t="s">
        <v>194</v>
      </c>
      <c r="AH1" s="120"/>
      <c r="AI1" s="120" t="s">
        <v>115</v>
      </c>
      <c r="AJ1" s="120"/>
      <c r="AK1" s="120"/>
      <c r="AL1" s="144" t="s">
        <v>548</v>
      </c>
      <c r="AM1" s="144"/>
      <c r="AO1" s="120" t="s">
        <v>193</v>
      </c>
      <c r="AP1" s="120"/>
      <c r="AQ1" s="120" t="s">
        <v>117</v>
      </c>
      <c r="AR1" s="120"/>
      <c r="AS1" s="120"/>
      <c r="AT1" s="144" t="s">
        <v>548</v>
      </c>
      <c r="AU1" s="144"/>
    </row>
    <row r="2" spans="1:47" ht="15.75" customHeight="1" x14ac:dyDescent="0.3">
      <c r="A2" s="144"/>
      <c r="B2" s="144"/>
      <c r="C2" s="144"/>
      <c r="D2" s="144"/>
      <c r="E2" s="144"/>
      <c r="F2" s="144"/>
      <c r="G2" s="144"/>
      <c r="H2" s="109"/>
      <c r="I2" s="149"/>
      <c r="J2" s="149"/>
      <c r="K2" s="149"/>
      <c r="L2" s="149"/>
      <c r="M2" s="149"/>
      <c r="N2" s="144"/>
      <c r="O2" s="144"/>
      <c r="Q2" s="149"/>
      <c r="R2" s="149"/>
      <c r="S2" s="149"/>
      <c r="T2" s="149"/>
      <c r="U2" s="149"/>
      <c r="V2" s="144"/>
      <c r="W2" s="144"/>
      <c r="Y2" s="144"/>
      <c r="Z2" s="144"/>
      <c r="AA2" s="144"/>
      <c r="AB2" s="144"/>
      <c r="AC2" s="144"/>
      <c r="AD2" s="144"/>
      <c r="AE2" s="144"/>
      <c r="AG2" s="144"/>
      <c r="AH2" s="144"/>
      <c r="AI2" s="144"/>
      <c r="AJ2" s="144"/>
      <c r="AK2" s="144"/>
      <c r="AL2" s="144"/>
      <c r="AM2" s="144"/>
      <c r="AO2" s="144"/>
      <c r="AP2" s="144"/>
      <c r="AQ2" s="144"/>
      <c r="AR2" s="144"/>
      <c r="AS2" s="144"/>
      <c r="AT2" s="144"/>
      <c r="AU2" s="144"/>
    </row>
    <row r="3" spans="1:47" x14ac:dyDescent="0.3">
      <c r="A3" s="119" t="s">
        <v>0</v>
      </c>
      <c r="B3" s="143" t="s">
        <v>83</v>
      </c>
      <c r="C3" s="119" t="s">
        <v>1</v>
      </c>
      <c r="D3" s="119" t="s">
        <v>189</v>
      </c>
      <c r="E3" s="119" t="s">
        <v>191</v>
      </c>
      <c r="F3" s="119" t="s">
        <v>2</v>
      </c>
      <c r="G3" s="119" t="s">
        <v>177</v>
      </c>
      <c r="I3" s="145" t="s">
        <v>0</v>
      </c>
      <c r="J3" s="147" t="s">
        <v>83</v>
      </c>
      <c r="K3" s="145" t="s">
        <v>1</v>
      </c>
      <c r="L3" s="145" t="s">
        <v>189</v>
      </c>
      <c r="M3" s="145" t="s">
        <v>191</v>
      </c>
      <c r="N3" s="136" t="s">
        <v>2</v>
      </c>
      <c r="O3" s="146" t="s">
        <v>177</v>
      </c>
      <c r="Q3" s="119" t="s">
        <v>0</v>
      </c>
      <c r="R3" s="143" t="s">
        <v>83</v>
      </c>
      <c r="S3" s="119" t="s">
        <v>1</v>
      </c>
      <c r="T3" s="119" t="s">
        <v>189</v>
      </c>
      <c r="U3" s="119" t="s">
        <v>191</v>
      </c>
      <c r="V3" s="119" t="s">
        <v>2</v>
      </c>
      <c r="W3" s="119" t="s">
        <v>177</v>
      </c>
      <c r="Y3" s="119" t="s">
        <v>0</v>
      </c>
      <c r="Z3" s="143" t="s">
        <v>83</v>
      </c>
      <c r="AA3" s="119" t="s">
        <v>1</v>
      </c>
      <c r="AB3" s="119" t="s">
        <v>189</v>
      </c>
      <c r="AC3" s="119" t="s">
        <v>191</v>
      </c>
      <c r="AD3" s="119" t="s">
        <v>2</v>
      </c>
      <c r="AE3" s="119" t="s">
        <v>177</v>
      </c>
      <c r="AG3" s="136" t="s">
        <v>0</v>
      </c>
      <c r="AH3" s="148" t="s">
        <v>83</v>
      </c>
      <c r="AI3" s="136" t="s">
        <v>1</v>
      </c>
      <c r="AJ3" s="136" t="s">
        <v>189</v>
      </c>
      <c r="AK3" s="136" t="s">
        <v>191</v>
      </c>
      <c r="AL3" s="136" t="s">
        <v>2</v>
      </c>
      <c r="AM3" s="146" t="s">
        <v>177</v>
      </c>
      <c r="AO3" s="136" t="s">
        <v>0</v>
      </c>
      <c r="AP3" s="148" t="s">
        <v>83</v>
      </c>
      <c r="AQ3" s="136" t="s">
        <v>1</v>
      </c>
      <c r="AR3" s="136" t="s">
        <v>189</v>
      </c>
      <c r="AS3" s="136" t="s">
        <v>191</v>
      </c>
      <c r="AT3" s="136" t="s">
        <v>2</v>
      </c>
      <c r="AU3" s="146" t="s">
        <v>177</v>
      </c>
    </row>
    <row r="4" spans="1:47" ht="15" customHeight="1" x14ac:dyDescent="0.3">
      <c r="A4" s="119"/>
      <c r="B4" s="143"/>
      <c r="C4" s="119"/>
      <c r="D4" s="119"/>
      <c r="E4" s="119"/>
      <c r="F4" s="119"/>
      <c r="G4" s="119"/>
      <c r="I4" s="136"/>
      <c r="J4" s="148"/>
      <c r="K4" s="136"/>
      <c r="L4" s="136"/>
      <c r="M4" s="136"/>
      <c r="N4" s="136"/>
      <c r="O4" s="146"/>
      <c r="Q4" s="119"/>
      <c r="R4" s="143"/>
      <c r="S4" s="119"/>
      <c r="T4" s="119"/>
      <c r="U4" s="119"/>
      <c r="V4" s="119"/>
      <c r="W4" s="119"/>
      <c r="Y4" s="119"/>
      <c r="Z4" s="143"/>
      <c r="AA4" s="119"/>
      <c r="AB4" s="119"/>
      <c r="AC4" s="119"/>
      <c r="AD4" s="119"/>
      <c r="AE4" s="119"/>
      <c r="AG4" s="136"/>
      <c r="AH4" s="148"/>
      <c r="AI4" s="136"/>
      <c r="AJ4" s="136"/>
      <c r="AK4" s="136"/>
      <c r="AL4" s="136"/>
      <c r="AM4" s="146"/>
      <c r="AO4" s="136"/>
      <c r="AP4" s="148"/>
      <c r="AQ4" s="136"/>
      <c r="AR4" s="136"/>
      <c r="AS4" s="136"/>
      <c r="AT4" s="136"/>
      <c r="AU4" s="146"/>
    </row>
    <row r="5" spans="1:47" ht="15.6" x14ac:dyDescent="0.3">
      <c r="A5" s="98" t="s">
        <v>3</v>
      </c>
      <c r="B5" s="99" t="s">
        <v>3</v>
      </c>
      <c r="C5" s="100" t="s">
        <v>42</v>
      </c>
      <c r="D5" s="98">
        <v>2007</v>
      </c>
      <c r="E5" s="98" t="s">
        <v>546</v>
      </c>
      <c r="F5" s="100" t="s">
        <v>184</v>
      </c>
      <c r="G5" s="100" t="s">
        <v>182</v>
      </c>
      <c r="I5" s="16" t="s">
        <v>3</v>
      </c>
      <c r="J5" s="13" t="s">
        <v>3</v>
      </c>
      <c r="K5" s="66" t="s">
        <v>65</v>
      </c>
      <c r="L5" s="67">
        <v>2008</v>
      </c>
      <c r="M5" s="67" t="s">
        <v>547</v>
      </c>
      <c r="N5" s="66" t="s">
        <v>40</v>
      </c>
      <c r="O5" s="101" t="s">
        <v>183</v>
      </c>
      <c r="Q5" s="16" t="s">
        <v>544</v>
      </c>
      <c r="R5" s="62" t="s">
        <v>522</v>
      </c>
      <c r="S5" s="66" t="s">
        <v>518</v>
      </c>
      <c r="T5" s="67">
        <v>2010</v>
      </c>
      <c r="U5" s="67" t="s">
        <v>195</v>
      </c>
      <c r="V5" s="66" t="s">
        <v>102</v>
      </c>
      <c r="W5" s="66" t="s">
        <v>183</v>
      </c>
      <c r="Y5" s="16" t="s">
        <v>3</v>
      </c>
      <c r="Z5" s="13" t="s">
        <v>79</v>
      </c>
      <c r="AA5" s="66" t="s">
        <v>81</v>
      </c>
      <c r="AB5" s="67">
        <v>2012</v>
      </c>
      <c r="AC5" s="67" t="s">
        <v>194</v>
      </c>
      <c r="AD5" s="66" t="s">
        <v>17</v>
      </c>
      <c r="AE5" s="66" t="s">
        <v>183</v>
      </c>
      <c r="AG5" s="16" t="s">
        <v>3</v>
      </c>
      <c r="AH5" s="13" t="s">
        <v>4</v>
      </c>
      <c r="AI5" s="66" t="s">
        <v>296</v>
      </c>
      <c r="AJ5" s="67">
        <v>2012</v>
      </c>
      <c r="AK5" s="67" t="s">
        <v>194</v>
      </c>
      <c r="AL5" s="66" t="s">
        <v>280</v>
      </c>
      <c r="AM5" s="101" t="s">
        <v>183</v>
      </c>
      <c r="AO5" s="16" t="s">
        <v>3</v>
      </c>
      <c r="AP5" s="62" t="s">
        <v>3</v>
      </c>
      <c r="AQ5" s="66" t="s">
        <v>283</v>
      </c>
      <c r="AR5" s="67">
        <v>2014</v>
      </c>
      <c r="AS5" s="67" t="s">
        <v>193</v>
      </c>
      <c r="AT5" s="66" t="s">
        <v>11</v>
      </c>
      <c r="AU5" s="67" t="s">
        <v>183</v>
      </c>
    </row>
    <row r="6" spans="1:47" ht="15.6" x14ac:dyDescent="0.3">
      <c r="A6" s="98" t="s">
        <v>4</v>
      </c>
      <c r="B6" s="99" t="s">
        <v>4</v>
      </c>
      <c r="C6" s="100" t="s">
        <v>63</v>
      </c>
      <c r="D6" s="98">
        <v>2009</v>
      </c>
      <c r="E6" s="98" t="s">
        <v>547</v>
      </c>
      <c r="F6" s="100" t="s">
        <v>11</v>
      </c>
      <c r="G6" s="100" t="s">
        <v>183</v>
      </c>
      <c r="I6" s="16" t="s">
        <v>4</v>
      </c>
      <c r="J6" s="13" t="s">
        <v>4</v>
      </c>
      <c r="K6" s="66" t="s">
        <v>33</v>
      </c>
      <c r="L6" s="67">
        <v>2009</v>
      </c>
      <c r="M6" s="67" t="s">
        <v>547</v>
      </c>
      <c r="N6" s="66" t="s">
        <v>11</v>
      </c>
      <c r="O6" s="101" t="s">
        <v>183</v>
      </c>
      <c r="Q6" s="16" t="s">
        <v>544</v>
      </c>
      <c r="R6" s="62" t="s">
        <v>522</v>
      </c>
      <c r="S6" s="66" t="s">
        <v>455</v>
      </c>
      <c r="T6" s="67">
        <v>2010</v>
      </c>
      <c r="U6" s="67" t="s">
        <v>195</v>
      </c>
      <c r="V6" s="66" t="s">
        <v>5</v>
      </c>
      <c r="W6" s="66" t="s">
        <v>182</v>
      </c>
      <c r="Y6" s="16" t="s">
        <v>4</v>
      </c>
      <c r="Z6" s="13" t="s">
        <v>14</v>
      </c>
      <c r="AA6" s="66" t="s">
        <v>67</v>
      </c>
      <c r="AB6" s="67">
        <v>2012</v>
      </c>
      <c r="AC6" s="67" t="s">
        <v>194</v>
      </c>
      <c r="AD6" s="66" t="s">
        <v>9</v>
      </c>
      <c r="AE6" s="66" t="s">
        <v>183</v>
      </c>
      <c r="AG6" s="16" t="s">
        <v>4</v>
      </c>
      <c r="AH6" s="13" t="s">
        <v>78</v>
      </c>
      <c r="AI6" s="66" t="s">
        <v>344</v>
      </c>
      <c r="AJ6" s="67">
        <v>2012</v>
      </c>
      <c r="AK6" s="67" t="s">
        <v>194</v>
      </c>
      <c r="AL6" s="66" t="s">
        <v>40</v>
      </c>
      <c r="AM6" s="101" t="s">
        <v>183</v>
      </c>
      <c r="AO6" s="16" t="s">
        <v>4</v>
      </c>
      <c r="AP6" s="62" t="s">
        <v>4</v>
      </c>
      <c r="AQ6" s="66" t="s">
        <v>262</v>
      </c>
      <c r="AR6" s="67">
        <v>2014</v>
      </c>
      <c r="AS6" s="67" t="s">
        <v>193</v>
      </c>
      <c r="AT6" s="66" t="s">
        <v>11</v>
      </c>
      <c r="AU6" s="67" t="s">
        <v>183</v>
      </c>
    </row>
    <row r="7" spans="1:47" ht="15.6" x14ac:dyDescent="0.3">
      <c r="A7" s="98" t="s">
        <v>549</v>
      </c>
      <c r="B7" s="99" t="s">
        <v>79</v>
      </c>
      <c r="C7" s="100" t="s">
        <v>71</v>
      </c>
      <c r="D7" s="98">
        <v>2009</v>
      </c>
      <c r="E7" s="98" t="s">
        <v>547</v>
      </c>
      <c r="F7" s="100" t="s">
        <v>188</v>
      </c>
      <c r="G7" s="100" t="s">
        <v>183</v>
      </c>
      <c r="I7" s="16" t="s">
        <v>78</v>
      </c>
      <c r="J7" s="13" t="s">
        <v>78</v>
      </c>
      <c r="K7" s="66" t="s">
        <v>90</v>
      </c>
      <c r="L7" s="67">
        <v>2011</v>
      </c>
      <c r="M7" s="67" t="s">
        <v>195</v>
      </c>
      <c r="N7" s="66" t="s">
        <v>11</v>
      </c>
      <c r="O7" s="101" t="s">
        <v>183</v>
      </c>
      <c r="Q7" s="16" t="s">
        <v>544</v>
      </c>
      <c r="R7" s="62" t="s">
        <v>522</v>
      </c>
      <c r="S7" s="66" t="s">
        <v>232</v>
      </c>
      <c r="T7" s="67">
        <v>2011</v>
      </c>
      <c r="U7" s="67" t="s">
        <v>195</v>
      </c>
      <c r="V7" s="66" t="s">
        <v>64</v>
      </c>
      <c r="W7" s="66" t="s">
        <v>183</v>
      </c>
      <c r="Y7" s="16" t="s">
        <v>78</v>
      </c>
      <c r="Z7" s="13" t="s">
        <v>23</v>
      </c>
      <c r="AA7" s="66" t="s">
        <v>259</v>
      </c>
      <c r="AB7" s="67">
        <v>2012</v>
      </c>
      <c r="AC7" s="67" t="s">
        <v>194</v>
      </c>
      <c r="AD7" s="66" t="s">
        <v>40</v>
      </c>
      <c r="AE7" s="66" t="s">
        <v>183</v>
      </c>
      <c r="AG7" s="16" t="s">
        <v>78</v>
      </c>
      <c r="AH7" s="13" t="s">
        <v>79</v>
      </c>
      <c r="AI7" s="66" t="s">
        <v>315</v>
      </c>
      <c r="AJ7" s="67">
        <v>2013</v>
      </c>
      <c r="AK7" s="67" t="s">
        <v>194</v>
      </c>
      <c r="AL7" s="66" t="s">
        <v>17</v>
      </c>
      <c r="AM7" s="101" t="s">
        <v>183</v>
      </c>
      <c r="AO7" s="16" t="s">
        <v>78</v>
      </c>
      <c r="AP7" s="62" t="s">
        <v>13</v>
      </c>
      <c r="AQ7" s="66" t="s">
        <v>371</v>
      </c>
      <c r="AR7" s="67">
        <v>2015</v>
      </c>
      <c r="AS7" s="67" t="s">
        <v>193</v>
      </c>
      <c r="AT7" s="66" t="s">
        <v>11</v>
      </c>
      <c r="AU7" s="67" t="s">
        <v>183</v>
      </c>
    </row>
    <row r="8" spans="1:47" ht="15.6" x14ac:dyDescent="0.3">
      <c r="A8" s="98" t="s">
        <v>549</v>
      </c>
      <c r="B8" s="99" t="s">
        <v>362</v>
      </c>
      <c r="C8" s="100" t="s">
        <v>93</v>
      </c>
      <c r="D8" s="98">
        <v>2007</v>
      </c>
      <c r="E8" s="98" t="s">
        <v>546</v>
      </c>
      <c r="F8" s="100" t="s">
        <v>11</v>
      </c>
      <c r="G8" s="100" t="s">
        <v>183</v>
      </c>
      <c r="I8" s="16" t="s">
        <v>361</v>
      </c>
      <c r="J8" s="13" t="s">
        <v>361</v>
      </c>
      <c r="K8" s="66" t="s">
        <v>49</v>
      </c>
      <c r="L8" s="67">
        <v>2009</v>
      </c>
      <c r="M8" s="67" t="s">
        <v>547</v>
      </c>
      <c r="N8" s="66" t="s">
        <v>40</v>
      </c>
      <c r="O8" s="101" t="s">
        <v>183</v>
      </c>
      <c r="Q8" s="16" t="s">
        <v>544</v>
      </c>
      <c r="R8" s="62" t="s">
        <v>522</v>
      </c>
      <c r="S8" s="66" t="s">
        <v>517</v>
      </c>
      <c r="T8" s="67">
        <v>2010</v>
      </c>
      <c r="U8" s="67" t="s">
        <v>195</v>
      </c>
      <c r="V8" s="66" t="s">
        <v>102</v>
      </c>
      <c r="W8" s="66" t="s">
        <v>183</v>
      </c>
      <c r="Y8" s="16" t="s">
        <v>79</v>
      </c>
      <c r="Z8" s="13" t="s">
        <v>22</v>
      </c>
      <c r="AA8" s="66" t="s">
        <v>292</v>
      </c>
      <c r="AB8" s="67">
        <v>2012</v>
      </c>
      <c r="AC8" s="67" t="s">
        <v>194</v>
      </c>
      <c r="AD8" s="66" t="s">
        <v>10</v>
      </c>
      <c r="AE8" s="66" t="s">
        <v>182</v>
      </c>
      <c r="AG8" s="16" t="s">
        <v>79</v>
      </c>
      <c r="AH8" s="13" t="s">
        <v>76</v>
      </c>
      <c r="AI8" s="66" t="s">
        <v>283</v>
      </c>
      <c r="AJ8" s="67">
        <v>2014</v>
      </c>
      <c r="AK8" s="67" t="s">
        <v>193</v>
      </c>
      <c r="AL8" s="66" t="s">
        <v>11</v>
      </c>
      <c r="AM8" s="101" t="s">
        <v>183</v>
      </c>
      <c r="AO8" s="16" t="s">
        <v>79</v>
      </c>
      <c r="AP8" s="62" t="s">
        <v>23</v>
      </c>
      <c r="AQ8" s="66" t="s">
        <v>317</v>
      </c>
      <c r="AR8" s="67">
        <v>2017</v>
      </c>
      <c r="AS8" s="67" t="s">
        <v>193</v>
      </c>
      <c r="AT8" s="66" t="s">
        <v>11</v>
      </c>
      <c r="AU8" s="67" t="s">
        <v>183</v>
      </c>
    </row>
    <row r="9" spans="1:47" ht="15.6" x14ac:dyDescent="0.3">
      <c r="A9" s="98" t="s">
        <v>76</v>
      </c>
      <c r="B9" s="99" t="s">
        <v>77</v>
      </c>
      <c r="C9" s="100" t="s">
        <v>52</v>
      </c>
      <c r="D9" s="98">
        <v>2009</v>
      </c>
      <c r="E9" s="98" t="s">
        <v>547</v>
      </c>
      <c r="F9" s="100" t="s">
        <v>280</v>
      </c>
      <c r="G9" s="100" t="s">
        <v>183</v>
      </c>
      <c r="I9" s="16" t="s">
        <v>361</v>
      </c>
      <c r="J9" s="13" t="s">
        <v>361</v>
      </c>
      <c r="K9" s="66" t="s">
        <v>62</v>
      </c>
      <c r="L9" s="67">
        <v>2009</v>
      </c>
      <c r="M9" s="67" t="s">
        <v>547</v>
      </c>
      <c r="N9" s="66" t="s">
        <v>11</v>
      </c>
      <c r="O9" s="101" t="s">
        <v>183</v>
      </c>
      <c r="Q9" s="16" t="s">
        <v>544</v>
      </c>
      <c r="R9" s="62" t="s">
        <v>522</v>
      </c>
      <c r="S9" s="66" t="s">
        <v>419</v>
      </c>
      <c r="T9" s="67">
        <v>2012</v>
      </c>
      <c r="U9" s="67" t="s">
        <v>194</v>
      </c>
      <c r="V9" s="66" t="s">
        <v>7</v>
      </c>
      <c r="W9" s="66" t="s">
        <v>182</v>
      </c>
      <c r="Y9" s="16" t="s">
        <v>76</v>
      </c>
      <c r="Z9" s="13" t="s">
        <v>211</v>
      </c>
      <c r="AA9" s="66" t="s">
        <v>374</v>
      </c>
      <c r="AB9" s="67">
        <v>2012</v>
      </c>
      <c r="AC9" s="67" t="s">
        <v>194</v>
      </c>
      <c r="AD9" s="66" t="s">
        <v>10</v>
      </c>
      <c r="AE9" s="66" t="s">
        <v>182</v>
      </c>
      <c r="AG9" s="16" t="s">
        <v>76</v>
      </c>
      <c r="AH9" s="13" t="s">
        <v>77</v>
      </c>
      <c r="AI9" s="66" t="s">
        <v>128</v>
      </c>
      <c r="AJ9" s="67">
        <v>2012</v>
      </c>
      <c r="AK9" s="67" t="s">
        <v>194</v>
      </c>
      <c r="AL9" s="66" t="s">
        <v>29</v>
      </c>
      <c r="AM9" s="101" t="s">
        <v>182</v>
      </c>
      <c r="AO9" s="16" t="s">
        <v>76</v>
      </c>
      <c r="AP9" s="62" t="s">
        <v>18</v>
      </c>
      <c r="AQ9" s="66" t="s">
        <v>337</v>
      </c>
      <c r="AR9" s="67">
        <v>2015</v>
      </c>
      <c r="AS9" s="67" t="s">
        <v>193</v>
      </c>
      <c r="AT9" s="66" t="s">
        <v>5</v>
      </c>
      <c r="AU9" s="67" t="s">
        <v>182</v>
      </c>
    </row>
    <row r="10" spans="1:47" ht="15.6" x14ac:dyDescent="0.3">
      <c r="A10" s="98" t="s">
        <v>475</v>
      </c>
      <c r="B10" s="99" t="s">
        <v>362</v>
      </c>
      <c r="C10" s="100" t="s">
        <v>322</v>
      </c>
      <c r="D10" s="98">
        <v>2010</v>
      </c>
      <c r="E10" s="98" t="s">
        <v>195</v>
      </c>
      <c r="F10" s="100" t="s">
        <v>17</v>
      </c>
      <c r="G10" s="100" t="s">
        <v>183</v>
      </c>
      <c r="I10" s="16" t="s">
        <v>77</v>
      </c>
      <c r="J10" s="13" t="s">
        <v>77</v>
      </c>
      <c r="K10" s="66" t="s">
        <v>85</v>
      </c>
      <c r="L10" s="67">
        <v>2011</v>
      </c>
      <c r="M10" s="67" t="s">
        <v>195</v>
      </c>
      <c r="N10" s="66" t="s">
        <v>40</v>
      </c>
      <c r="O10" s="101" t="s">
        <v>183</v>
      </c>
      <c r="Q10" s="16" t="s">
        <v>544</v>
      </c>
      <c r="R10" s="62" t="s">
        <v>522</v>
      </c>
      <c r="S10" s="66" t="s">
        <v>233</v>
      </c>
      <c r="T10" s="67">
        <v>2011</v>
      </c>
      <c r="U10" s="67" t="s">
        <v>195</v>
      </c>
      <c r="V10" s="66" t="s">
        <v>8</v>
      </c>
      <c r="W10" s="66" t="s">
        <v>183</v>
      </c>
      <c r="Y10" s="16" t="s">
        <v>77</v>
      </c>
      <c r="Z10" s="13" t="s">
        <v>321</v>
      </c>
      <c r="AA10" s="66" t="s">
        <v>250</v>
      </c>
      <c r="AB10" s="67">
        <v>2013</v>
      </c>
      <c r="AC10" s="67" t="s">
        <v>194</v>
      </c>
      <c r="AD10" s="66" t="s">
        <v>17</v>
      </c>
      <c r="AE10" s="66" t="s">
        <v>183</v>
      </c>
      <c r="AG10" s="16" t="s">
        <v>77</v>
      </c>
      <c r="AH10" s="13" t="s">
        <v>14</v>
      </c>
      <c r="AI10" s="66" t="s">
        <v>345</v>
      </c>
      <c r="AJ10" s="67">
        <v>2012</v>
      </c>
      <c r="AK10" s="67" t="s">
        <v>194</v>
      </c>
      <c r="AL10" s="66" t="s">
        <v>280</v>
      </c>
      <c r="AM10" s="101" t="s">
        <v>183</v>
      </c>
      <c r="AO10" s="16" t="s">
        <v>77</v>
      </c>
      <c r="AP10" s="62" t="s">
        <v>211</v>
      </c>
      <c r="AQ10" s="66" t="s">
        <v>443</v>
      </c>
      <c r="AR10" s="67">
        <v>2014</v>
      </c>
      <c r="AS10" s="67" t="s">
        <v>193</v>
      </c>
      <c r="AT10" s="66" t="s">
        <v>17</v>
      </c>
      <c r="AU10" s="67" t="s">
        <v>183</v>
      </c>
    </row>
    <row r="11" spans="1:47" ht="15.6" x14ac:dyDescent="0.3">
      <c r="A11" s="98" t="s">
        <v>475</v>
      </c>
      <c r="B11" s="99" t="s">
        <v>479</v>
      </c>
      <c r="C11" s="100" t="s">
        <v>45</v>
      </c>
      <c r="D11" s="98">
        <v>2006</v>
      </c>
      <c r="E11" s="98" t="s">
        <v>546</v>
      </c>
      <c r="F11" s="100" t="s">
        <v>188</v>
      </c>
      <c r="G11" s="100" t="s">
        <v>183</v>
      </c>
      <c r="I11" s="16" t="s">
        <v>14</v>
      </c>
      <c r="J11" s="13" t="s">
        <v>14</v>
      </c>
      <c r="K11" s="66" t="s">
        <v>200</v>
      </c>
      <c r="L11" s="67">
        <v>2010</v>
      </c>
      <c r="M11" s="67" t="s">
        <v>195</v>
      </c>
      <c r="N11" s="66" t="s">
        <v>201</v>
      </c>
      <c r="O11" s="101" t="s">
        <v>182</v>
      </c>
      <c r="Q11" s="16" t="s">
        <v>545</v>
      </c>
      <c r="R11" s="62" t="s">
        <v>523</v>
      </c>
      <c r="S11" s="66" t="s">
        <v>350</v>
      </c>
      <c r="T11" s="67">
        <v>2012</v>
      </c>
      <c r="U11" s="67" t="s">
        <v>194</v>
      </c>
      <c r="V11" s="66" t="s">
        <v>150</v>
      </c>
      <c r="W11" s="66" t="s">
        <v>183</v>
      </c>
      <c r="Y11" s="16" t="s">
        <v>14</v>
      </c>
      <c r="Z11" s="13" t="s">
        <v>19</v>
      </c>
      <c r="AA11" s="66" t="s">
        <v>288</v>
      </c>
      <c r="AB11" s="67">
        <v>2012</v>
      </c>
      <c r="AC11" s="67" t="s">
        <v>194</v>
      </c>
      <c r="AD11" s="66" t="s">
        <v>6</v>
      </c>
      <c r="AE11" s="66" t="s">
        <v>182</v>
      </c>
      <c r="AG11" s="16" t="s">
        <v>14</v>
      </c>
      <c r="AH11" s="13" t="s">
        <v>23</v>
      </c>
      <c r="AI11" s="66" t="s">
        <v>295</v>
      </c>
      <c r="AJ11" s="67">
        <v>2012</v>
      </c>
      <c r="AK11" s="67" t="s">
        <v>194</v>
      </c>
      <c r="AL11" s="66" t="s">
        <v>280</v>
      </c>
      <c r="AM11" s="101" t="s">
        <v>183</v>
      </c>
      <c r="AO11" s="16" t="s">
        <v>14</v>
      </c>
      <c r="AP11" s="62" t="s">
        <v>438</v>
      </c>
      <c r="AQ11" s="66" t="s">
        <v>422</v>
      </c>
      <c r="AR11" s="67">
        <v>2014</v>
      </c>
      <c r="AS11" s="67" t="s">
        <v>193</v>
      </c>
      <c r="AT11" s="66" t="s">
        <v>201</v>
      </c>
      <c r="AU11" s="67" t="s">
        <v>182</v>
      </c>
    </row>
    <row r="12" spans="1:47" ht="15.6" x14ac:dyDescent="0.3">
      <c r="A12" s="98" t="s">
        <v>13</v>
      </c>
      <c r="B12" s="99" t="s">
        <v>23</v>
      </c>
      <c r="C12" s="100" t="s">
        <v>130</v>
      </c>
      <c r="D12" s="98">
        <v>2010</v>
      </c>
      <c r="E12" s="98" t="s">
        <v>195</v>
      </c>
      <c r="F12" s="100" t="s">
        <v>9</v>
      </c>
      <c r="G12" s="100" t="s">
        <v>183</v>
      </c>
      <c r="I12" s="16" t="s">
        <v>13</v>
      </c>
      <c r="J12" s="13" t="s">
        <v>360</v>
      </c>
      <c r="K12" s="66" t="s">
        <v>156</v>
      </c>
      <c r="L12" s="67">
        <v>2008</v>
      </c>
      <c r="M12" s="67" t="s">
        <v>547</v>
      </c>
      <c r="N12" s="66" t="s">
        <v>102</v>
      </c>
      <c r="O12" s="101" t="s">
        <v>183</v>
      </c>
      <c r="Q12" s="16" t="s">
        <v>545</v>
      </c>
      <c r="R12" s="62" t="s">
        <v>523</v>
      </c>
      <c r="S12" s="66" t="s">
        <v>407</v>
      </c>
      <c r="T12" s="67">
        <v>2011</v>
      </c>
      <c r="U12" s="67" t="s">
        <v>195</v>
      </c>
      <c r="V12" s="66" t="s">
        <v>150</v>
      </c>
      <c r="W12" s="66" t="s">
        <v>183</v>
      </c>
      <c r="Y12" s="16" t="s">
        <v>13</v>
      </c>
      <c r="Z12" s="13" t="s">
        <v>205</v>
      </c>
      <c r="AA12" s="66" t="s">
        <v>380</v>
      </c>
      <c r="AB12" s="67">
        <v>2012</v>
      </c>
      <c r="AC12" s="67" t="s">
        <v>194</v>
      </c>
      <c r="AD12" s="66" t="s">
        <v>10</v>
      </c>
      <c r="AE12" s="66" t="s">
        <v>182</v>
      </c>
      <c r="AG12" s="16" t="s">
        <v>13</v>
      </c>
      <c r="AH12" s="13" t="s">
        <v>18</v>
      </c>
      <c r="AI12" s="66" t="s">
        <v>262</v>
      </c>
      <c r="AJ12" s="67">
        <v>2014</v>
      </c>
      <c r="AK12" s="67" t="s">
        <v>193</v>
      </c>
      <c r="AL12" s="66" t="s">
        <v>11</v>
      </c>
      <c r="AM12" s="101" t="s">
        <v>183</v>
      </c>
      <c r="AO12" s="16" t="s">
        <v>13</v>
      </c>
      <c r="AP12" s="62" t="s">
        <v>206</v>
      </c>
      <c r="AQ12" s="66" t="s">
        <v>423</v>
      </c>
      <c r="AR12" s="67">
        <v>2015</v>
      </c>
      <c r="AS12" s="67" t="s">
        <v>193</v>
      </c>
      <c r="AT12" s="66" t="s">
        <v>201</v>
      </c>
      <c r="AU12" s="67" t="s">
        <v>182</v>
      </c>
    </row>
    <row r="13" spans="1:47" ht="15.6" x14ac:dyDescent="0.3">
      <c r="A13" s="98" t="s">
        <v>23</v>
      </c>
      <c r="B13" s="99" t="s">
        <v>477</v>
      </c>
      <c r="C13" s="100" t="s">
        <v>96</v>
      </c>
      <c r="D13" s="98">
        <v>2009</v>
      </c>
      <c r="E13" s="98" t="s">
        <v>547</v>
      </c>
      <c r="F13" s="100" t="s">
        <v>6</v>
      </c>
      <c r="G13" s="100" t="s">
        <v>182</v>
      </c>
      <c r="I13" s="16" t="s">
        <v>23</v>
      </c>
      <c r="J13" s="13" t="s">
        <v>18</v>
      </c>
      <c r="K13" s="66" t="s">
        <v>167</v>
      </c>
      <c r="L13" s="67">
        <v>2010</v>
      </c>
      <c r="M13" s="67" t="s">
        <v>195</v>
      </c>
      <c r="N13" s="66" t="s">
        <v>40</v>
      </c>
      <c r="O13" s="101" t="s">
        <v>183</v>
      </c>
      <c r="Q13" s="16" t="s">
        <v>545</v>
      </c>
      <c r="R13" s="62" t="s">
        <v>523</v>
      </c>
      <c r="S13" s="66" t="s">
        <v>226</v>
      </c>
      <c r="T13" s="67">
        <v>2011</v>
      </c>
      <c r="U13" s="67" t="s">
        <v>195</v>
      </c>
      <c r="V13" s="66" t="s">
        <v>64</v>
      </c>
      <c r="W13" s="66" t="s">
        <v>183</v>
      </c>
      <c r="Y13" s="16" t="s">
        <v>536</v>
      </c>
      <c r="Z13" s="13" t="s">
        <v>327</v>
      </c>
      <c r="AA13" s="66" t="s">
        <v>289</v>
      </c>
      <c r="AB13" s="67">
        <v>2014</v>
      </c>
      <c r="AC13" s="67" t="s">
        <v>193</v>
      </c>
      <c r="AD13" s="66" t="s">
        <v>11</v>
      </c>
      <c r="AE13" s="66" t="s">
        <v>183</v>
      </c>
      <c r="AG13" s="16" t="s">
        <v>23</v>
      </c>
      <c r="AH13" s="13" t="s">
        <v>22</v>
      </c>
      <c r="AI13" s="66" t="s">
        <v>348</v>
      </c>
      <c r="AJ13" s="67">
        <v>2012</v>
      </c>
      <c r="AK13" s="67" t="s">
        <v>194</v>
      </c>
      <c r="AL13" s="66" t="s">
        <v>280</v>
      </c>
      <c r="AM13" s="101" t="s">
        <v>183</v>
      </c>
      <c r="AO13" s="16" t="s">
        <v>23</v>
      </c>
      <c r="AP13" s="62" t="s">
        <v>48</v>
      </c>
      <c r="AQ13" s="66" t="s">
        <v>221</v>
      </c>
      <c r="AR13" s="67">
        <v>2014</v>
      </c>
      <c r="AS13" s="67" t="s">
        <v>193</v>
      </c>
      <c r="AT13" s="66" t="s">
        <v>64</v>
      </c>
      <c r="AU13" s="67" t="s">
        <v>183</v>
      </c>
    </row>
    <row r="14" spans="1:47" ht="15.6" x14ac:dyDescent="0.3">
      <c r="A14" s="98" t="s">
        <v>18</v>
      </c>
      <c r="B14" s="99" t="s">
        <v>477</v>
      </c>
      <c r="C14" s="100" t="s">
        <v>120</v>
      </c>
      <c r="D14" s="98">
        <v>2008</v>
      </c>
      <c r="E14" s="98" t="s">
        <v>547</v>
      </c>
      <c r="F14" s="100" t="s">
        <v>5</v>
      </c>
      <c r="G14" s="100" t="s">
        <v>182</v>
      </c>
      <c r="I14" s="16" t="s">
        <v>18</v>
      </c>
      <c r="J14" s="13" t="s">
        <v>477</v>
      </c>
      <c r="K14" s="66" t="s">
        <v>35</v>
      </c>
      <c r="L14" s="67">
        <v>2007</v>
      </c>
      <c r="M14" s="67" t="s">
        <v>546</v>
      </c>
      <c r="N14" s="66" t="s">
        <v>7</v>
      </c>
      <c r="O14" s="101" t="s">
        <v>182</v>
      </c>
      <c r="Q14" s="16" t="s">
        <v>545</v>
      </c>
      <c r="R14" s="62" t="s">
        <v>523</v>
      </c>
      <c r="S14" s="66" t="s">
        <v>466</v>
      </c>
      <c r="T14" s="67">
        <v>2010</v>
      </c>
      <c r="U14" s="67" t="s">
        <v>195</v>
      </c>
      <c r="V14" s="66" t="s">
        <v>253</v>
      </c>
      <c r="W14" s="66" t="s">
        <v>183</v>
      </c>
      <c r="Y14" s="16" t="s">
        <v>536</v>
      </c>
      <c r="Z14" s="13" t="s">
        <v>327</v>
      </c>
      <c r="AA14" s="66" t="s">
        <v>225</v>
      </c>
      <c r="AB14" s="67">
        <v>2013</v>
      </c>
      <c r="AC14" s="67" t="s">
        <v>194</v>
      </c>
      <c r="AD14" s="66" t="s">
        <v>5</v>
      </c>
      <c r="AE14" s="66" t="s">
        <v>182</v>
      </c>
      <c r="AG14" s="16" t="s">
        <v>18</v>
      </c>
      <c r="AH14" s="13" t="s">
        <v>211</v>
      </c>
      <c r="AI14" s="66" t="s">
        <v>447</v>
      </c>
      <c r="AJ14" s="67">
        <v>2012</v>
      </c>
      <c r="AK14" s="67" t="s">
        <v>194</v>
      </c>
      <c r="AL14" s="66" t="s">
        <v>5</v>
      </c>
      <c r="AM14" s="101" t="s">
        <v>182</v>
      </c>
      <c r="AO14" s="16" t="s">
        <v>529</v>
      </c>
      <c r="AP14" s="62" t="s">
        <v>467</v>
      </c>
      <c r="AQ14" s="66" t="s">
        <v>444</v>
      </c>
      <c r="AR14" s="67">
        <v>2016</v>
      </c>
      <c r="AS14" s="67" t="s">
        <v>193</v>
      </c>
      <c r="AT14" s="66" t="s">
        <v>9</v>
      </c>
      <c r="AU14" s="67" t="s">
        <v>183</v>
      </c>
    </row>
    <row r="15" spans="1:47" ht="15.6" x14ac:dyDescent="0.3">
      <c r="A15" s="98" t="s">
        <v>22</v>
      </c>
      <c r="B15" s="99" t="s">
        <v>20</v>
      </c>
      <c r="C15" s="100" t="s">
        <v>70</v>
      </c>
      <c r="D15" s="98">
        <v>2009</v>
      </c>
      <c r="E15" s="98" t="s">
        <v>547</v>
      </c>
      <c r="F15" s="100" t="s">
        <v>188</v>
      </c>
      <c r="G15" s="100" t="s">
        <v>183</v>
      </c>
      <c r="I15" s="16" t="s">
        <v>22</v>
      </c>
      <c r="J15" s="13" t="s">
        <v>20</v>
      </c>
      <c r="K15" s="66" t="s">
        <v>103</v>
      </c>
      <c r="L15" s="67">
        <v>2009</v>
      </c>
      <c r="M15" s="67" t="s">
        <v>547</v>
      </c>
      <c r="N15" s="66" t="s">
        <v>6</v>
      </c>
      <c r="O15" s="101" t="s">
        <v>182</v>
      </c>
      <c r="Q15" s="16" t="s">
        <v>545</v>
      </c>
      <c r="R15" s="62" t="s">
        <v>523</v>
      </c>
      <c r="S15" s="66" t="s">
        <v>448</v>
      </c>
      <c r="T15" s="67">
        <v>2011</v>
      </c>
      <c r="U15" s="67" t="s">
        <v>195</v>
      </c>
      <c r="V15" s="66" t="s">
        <v>5</v>
      </c>
      <c r="W15" s="66" t="s">
        <v>182</v>
      </c>
      <c r="Y15" s="16" t="s">
        <v>22</v>
      </c>
      <c r="Z15" s="13" t="s">
        <v>54</v>
      </c>
      <c r="AA15" s="66" t="s">
        <v>359</v>
      </c>
      <c r="AB15" s="67">
        <v>2012</v>
      </c>
      <c r="AC15" s="67" t="s">
        <v>194</v>
      </c>
      <c r="AD15" s="66" t="s">
        <v>7</v>
      </c>
      <c r="AE15" s="66" t="s">
        <v>182</v>
      </c>
      <c r="AG15" s="16" t="s">
        <v>22</v>
      </c>
      <c r="AH15" s="13" t="s">
        <v>204</v>
      </c>
      <c r="AI15" s="66" t="s">
        <v>347</v>
      </c>
      <c r="AJ15" s="67">
        <v>2013</v>
      </c>
      <c r="AK15" s="67" t="s">
        <v>194</v>
      </c>
      <c r="AL15" s="66" t="s">
        <v>280</v>
      </c>
      <c r="AM15" s="101" t="s">
        <v>183</v>
      </c>
      <c r="AO15" s="16" t="s">
        <v>529</v>
      </c>
      <c r="AP15" s="62" t="s">
        <v>467</v>
      </c>
      <c r="AQ15" s="66" t="s">
        <v>398</v>
      </c>
      <c r="AR15" s="67">
        <v>2016</v>
      </c>
      <c r="AS15" s="67" t="s">
        <v>193</v>
      </c>
      <c r="AT15" s="66" t="s">
        <v>280</v>
      </c>
      <c r="AU15" s="67" t="s">
        <v>183</v>
      </c>
    </row>
    <row r="16" spans="1:47" ht="15.6" x14ac:dyDescent="0.3">
      <c r="A16" s="98" t="s">
        <v>211</v>
      </c>
      <c r="B16" s="99" t="s">
        <v>19</v>
      </c>
      <c r="C16" s="100" t="s">
        <v>147</v>
      </c>
      <c r="D16" s="98">
        <v>2009</v>
      </c>
      <c r="E16" s="98" t="s">
        <v>547</v>
      </c>
      <c r="F16" s="100" t="s">
        <v>40</v>
      </c>
      <c r="G16" s="100" t="s">
        <v>183</v>
      </c>
      <c r="I16" s="16" t="s">
        <v>477</v>
      </c>
      <c r="J16" s="13" t="s">
        <v>438</v>
      </c>
      <c r="K16" s="66" t="s">
        <v>126</v>
      </c>
      <c r="L16" s="67">
        <v>2009</v>
      </c>
      <c r="M16" s="67" t="s">
        <v>547</v>
      </c>
      <c r="N16" s="66" t="s">
        <v>99</v>
      </c>
      <c r="O16" s="101" t="s">
        <v>182</v>
      </c>
      <c r="Q16" s="16" t="s">
        <v>545</v>
      </c>
      <c r="R16" s="62" t="s">
        <v>523</v>
      </c>
      <c r="S16" s="66" t="s">
        <v>449</v>
      </c>
      <c r="T16" s="67">
        <v>2013</v>
      </c>
      <c r="U16" s="67" t="s">
        <v>194</v>
      </c>
      <c r="V16" s="66" t="s">
        <v>5</v>
      </c>
      <c r="W16" s="66" t="s">
        <v>182</v>
      </c>
      <c r="Y16" s="16" t="s">
        <v>211</v>
      </c>
      <c r="Z16" s="13" t="s">
        <v>212</v>
      </c>
      <c r="AA16" s="66" t="s">
        <v>350</v>
      </c>
      <c r="AB16" s="67">
        <v>2012</v>
      </c>
      <c r="AC16" s="67" t="s">
        <v>194</v>
      </c>
      <c r="AD16" s="66" t="s">
        <v>150</v>
      </c>
      <c r="AE16" s="66" t="s">
        <v>183</v>
      </c>
      <c r="AG16" s="16" t="s">
        <v>211</v>
      </c>
      <c r="AH16" s="13" t="s">
        <v>19</v>
      </c>
      <c r="AI16" s="66" t="s">
        <v>346</v>
      </c>
      <c r="AJ16" s="67">
        <v>2013</v>
      </c>
      <c r="AK16" s="67" t="s">
        <v>194</v>
      </c>
      <c r="AL16" s="66" t="s">
        <v>280</v>
      </c>
      <c r="AM16" s="101" t="s">
        <v>183</v>
      </c>
      <c r="AO16" s="16" t="s">
        <v>530</v>
      </c>
      <c r="AP16" s="62" t="s">
        <v>514</v>
      </c>
      <c r="AQ16" s="66" t="s">
        <v>399</v>
      </c>
      <c r="AR16" s="67">
        <v>2014</v>
      </c>
      <c r="AS16" s="67" t="s">
        <v>193</v>
      </c>
      <c r="AT16" s="66" t="s">
        <v>199</v>
      </c>
      <c r="AU16" s="67" t="s">
        <v>183</v>
      </c>
    </row>
    <row r="17" spans="1:47" ht="15.6" x14ac:dyDescent="0.3">
      <c r="A17" s="98" t="s">
        <v>204</v>
      </c>
      <c r="B17" s="99" t="s">
        <v>206</v>
      </c>
      <c r="C17" s="100" t="s">
        <v>56</v>
      </c>
      <c r="D17" s="98">
        <v>2007</v>
      </c>
      <c r="E17" s="98" t="s">
        <v>546</v>
      </c>
      <c r="F17" s="100" t="s">
        <v>6</v>
      </c>
      <c r="G17" s="100" t="s">
        <v>182</v>
      </c>
      <c r="I17" s="16" t="s">
        <v>477</v>
      </c>
      <c r="J17" s="13" t="s">
        <v>438</v>
      </c>
      <c r="K17" s="66" t="s">
        <v>39</v>
      </c>
      <c r="L17" s="67">
        <v>2010</v>
      </c>
      <c r="M17" s="67" t="s">
        <v>195</v>
      </c>
      <c r="N17" s="66" t="s">
        <v>9</v>
      </c>
      <c r="O17" s="101" t="s">
        <v>183</v>
      </c>
      <c r="Q17" s="16" t="s">
        <v>545</v>
      </c>
      <c r="R17" s="62" t="s">
        <v>523</v>
      </c>
      <c r="S17" s="66" t="s">
        <v>451</v>
      </c>
      <c r="T17" s="67">
        <v>2011</v>
      </c>
      <c r="U17" s="67" t="s">
        <v>195</v>
      </c>
      <c r="V17" s="66" t="s">
        <v>253</v>
      </c>
      <c r="W17" s="66" t="s">
        <v>183</v>
      </c>
      <c r="Y17" s="16" t="s">
        <v>204</v>
      </c>
      <c r="Z17" s="13" t="s">
        <v>251</v>
      </c>
      <c r="AA17" s="66" t="s">
        <v>249</v>
      </c>
      <c r="AB17" s="67">
        <v>2012</v>
      </c>
      <c r="AC17" s="67" t="s">
        <v>194</v>
      </c>
      <c r="AD17" s="66" t="s">
        <v>17</v>
      </c>
      <c r="AE17" s="66" t="s">
        <v>183</v>
      </c>
      <c r="AG17" s="16" t="s">
        <v>204</v>
      </c>
      <c r="AH17" s="13" t="s">
        <v>206</v>
      </c>
      <c r="AI17" s="66" t="s">
        <v>316</v>
      </c>
      <c r="AJ17" s="67">
        <v>2013</v>
      </c>
      <c r="AK17" s="67" t="s">
        <v>194</v>
      </c>
      <c r="AL17" s="66" t="s">
        <v>17</v>
      </c>
      <c r="AM17" s="101" t="s">
        <v>183</v>
      </c>
      <c r="AO17" s="16" t="s">
        <v>530</v>
      </c>
      <c r="AP17" s="62" t="s">
        <v>514</v>
      </c>
      <c r="AQ17" s="66" t="s">
        <v>401</v>
      </c>
      <c r="AR17" s="67">
        <v>2015</v>
      </c>
      <c r="AS17" s="67" t="s">
        <v>193</v>
      </c>
      <c r="AT17" s="66" t="s">
        <v>64</v>
      </c>
      <c r="AU17" s="67" t="s">
        <v>183</v>
      </c>
    </row>
    <row r="18" spans="1:47" ht="15.6" x14ac:dyDescent="0.3">
      <c r="A18" s="98" t="s">
        <v>550</v>
      </c>
      <c r="B18" s="99" t="s">
        <v>479</v>
      </c>
      <c r="C18" s="100" t="s">
        <v>94</v>
      </c>
      <c r="D18" s="98">
        <v>2007</v>
      </c>
      <c r="E18" s="98" t="s">
        <v>546</v>
      </c>
      <c r="F18" s="100" t="s">
        <v>11</v>
      </c>
      <c r="G18" s="100" t="s">
        <v>183</v>
      </c>
      <c r="I18" s="16" t="s">
        <v>20</v>
      </c>
      <c r="J18" s="13" t="s">
        <v>206</v>
      </c>
      <c r="K18" s="66" t="s">
        <v>344</v>
      </c>
      <c r="L18" s="67">
        <v>2012</v>
      </c>
      <c r="M18" s="67" t="s">
        <v>194</v>
      </c>
      <c r="N18" s="66" t="s">
        <v>40</v>
      </c>
      <c r="O18" s="101" t="s">
        <v>183</v>
      </c>
      <c r="Q18" s="16" t="s">
        <v>545</v>
      </c>
      <c r="R18" s="62" t="s">
        <v>523</v>
      </c>
      <c r="S18" s="66" t="s">
        <v>392</v>
      </c>
      <c r="T18" s="67">
        <v>2010</v>
      </c>
      <c r="U18" s="67" t="s">
        <v>195</v>
      </c>
      <c r="V18" s="66" t="s">
        <v>12</v>
      </c>
      <c r="W18" s="66" t="s">
        <v>183</v>
      </c>
      <c r="Y18" s="16" t="s">
        <v>20</v>
      </c>
      <c r="Z18" s="13" t="s">
        <v>80</v>
      </c>
      <c r="AA18" s="66" t="s">
        <v>353</v>
      </c>
      <c r="AB18" s="67">
        <v>2012</v>
      </c>
      <c r="AC18" s="67" t="s">
        <v>194</v>
      </c>
      <c r="AD18" s="66" t="s">
        <v>280</v>
      </c>
      <c r="AE18" s="66" t="s">
        <v>183</v>
      </c>
      <c r="AG18" s="16" t="s">
        <v>20</v>
      </c>
      <c r="AH18" s="13" t="s">
        <v>417</v>
      </c>
      <c r="AI18" s="66" t="s">
        <v>422</v>
      </c>
      <c r="AJ18" s="67">
        <v>2014</v>
      </c>
      <c r="AK18" s="67" t="s">
        <v>193</v>
      </c>
      <c r="AL18" s="66" t="s">
        <v>201</v>
      </c>
      <c r="AM18" s="101" t="s">
        <v>182</v>
      </c>
      <c r="AO18" s="16" t="s">
        <v>530</v>
      </c>
      <c r="AP18" s="62" t="s">
        <v>514</v>
      </c>
      <c r="AQ18" s="66" t="s">
        <v>460</v>
      </c>
      <c r="AR18" s="67">
        <v>2015</v>
      </c>
      <c r="AS18" s="67" t="s">
        <v>193</v>
      </c>
      <c r="AT18" s="66" t="s">
        <v>40</v>
      </c>
      <c r="AU18" s="67" t="s">
        <v>183</v>
      </c>
    </row>
    <row r="19" spans="1:47" ht="15.6" x14ac:dyDescent="0.3">
      <c r="A19" s="98" t="s">
        <v>550</v>
      </c>
      <c r="B19" s="99" t="s">
        <v>479</v>
      </c>
      <c r="C19" s="100" t="s">
        <v>91</v>
      </c>
      <c r="D19" s="98">
        <v>2009</v>
      </c>
      <c r="E19" s="98" t="s">
        <v>547</v>
      </c>
      <c r="F19" s="100" t="s">
        <v>11</v>
      </c>
      <c r="G19" s="100" t="s">
        <v>183</v>
      </c>
      <c r="I19" s="16" t="s">
        <v>19</v>
      </c>
      <c r="J19" s="13" t="s">
        <v>48</v>
      </c>
      <c r="K19" s="66" t="s">
        <v>159</v>
      </c>
      <c r="L19" s="67">
        <v>2010</v>
      </c>
      <c r="M19" s="67" t="s">
        <v>195</v>
      </c>
      <c r="N19" s="66" t="s">
        <v>5</v>
      </c>
      <c r="O19" s="101" t="s">
        <v>182</v>
      </c>
      <c r="Q19" s="16" t="s">
        <v>545</v>
      </c>
      <c r="R19" s="62" t="s">
        <v>523</v>
      </c>
      <c r="S19" s="66" t="s">
        <v>395</v>
      </c>
      <c r="T19" s="67">
        <v>2011</v>
      </c>
      <c r="U19" s="67" t="s">
        <v>195</v>
      </c>
      <c r="V19" s="66" t="s">
        <v>199</v>
      </c>
      <c r="W19" s="66" t="s">
        <v>183</v>
      </c>
      <c r="Y19" s="16" t="s">
        <v>19</v>
      </c>
      <c r="Z19" s="13" t="s">
        <v>312</v>
      </c>
      <c r="AA19" s="66" t="s">
        <v>338</v>
      </c>
      <c r="AB19" s="67">
        <v>2015</v>
      </c>
      <c r="AC19" s="67" t="s">
        <v>193</v>
      </c>
      <c r="AD19" s="66" t="s">
        <v>17</v>
      </c>
      <c r="AE19" s="66" t="s">
        <v>183</v>
      </c>
      <c r="AG19" s="16" t="s">
        <v>534</v>
      </c>
      <c r="AH19" s="13" t="s">
        <v>506</v>
      </c>
      <c r="AI19" s="66" t="s">
        <v>444</v>
      </c>
      <c r="AJ19" s="67">
        <v>2016</v>
      </c>
      <c r="AK19" s="67" t="s">
        <v>193</v>
      </c>
      <c r="AL19" s="66" t="s">
        <v>9</v>
      </c>
      <c r="AM19" s="101" t="s">
        <v>183</v>
      </c>
      <c r="AO19" s="16" t="s">
        <v>19</v>
      </c>
      <c r="AP19" s="62" t="s">
        <v>143</v>
      </c>
      <c r="AQ19" s="66" t="s">
        <v>513</v>
      </c>
      <c r="AR19" s="67">
        <v>2016</v>
      </c>
      <c r="AS19" s="67" t="s">
        <v>193</v>
      </c>
      <c r="AT19" s="66" t="s">
        <v>40</v>
      </c>
      <c r="AU19" s="67" t="s">
        <v>183</v>
      </c>
    </row>
    <row r="20" spans="1:47" ht="15.6" x14ac:dyDescent="0.3">
      <c r="A20" s="98" t="s">
        <v>205</v>
      </c>
      <c r="B20" s="99" t="s">
        <v>205</v>
      </c>
      <c r="C20" s="100" t="s">
        <v>53</v>
      </c>
      <c r="D20" s="98">
        <v>2011</v>
      </c>
      <c r="E20" s="98" t="s">
        <v>195</v>
      </c>
      <c r="F20" s="100" t="s">
        <v>280</v>
      </c>
      <c r="G20" s="100" t="s">
        <v>183</v>
      </c>
      <c r="I20" s="16" t="s">
        <v>205</v>
      </c>
      <c r="J20" s="13" t="s">
        <v>50</v>
      </c>
      <c r="K20" s="66" t="s">
        <v>127</v>
      </c>
      <c r="L20" s="67">
        <v>2010</v>
      </c>
      <c r="M20" s="67" t="s">
        <v>195</v>
      </c>
      <c r="N20" s="66" t="s">
        <v>11</v>
      </c>
      <c r="O20" s="101" t="s">
        <v>183</v>
      </c>
      <c r="Q20" s="16" t="s">
        <v>545</v>
      </c>
      <c r="R20" s="62" t="s">
        <v>523</v>
      </c>
      <c r="S20" s="66" t="s">
        <v>397</v>
      </c>
      <c r="T20" s="67">
        <v>2010</v>
      </c>
      <c r="U20" s="67" t="s">
        <v>195</v>
      </c>
      <c r="V20" s="66" t="s">
        <v>389</v>
      </c>
      <c r="W20" s="66" t="s">
        <v>183</v>
      </c>
      <c r="Y20" s="16" t="s">
        <v>205</v>
      </c>
      <c r="Z20" s="13" t="s">
        <v>313</v>
      </c>
      <c r="AA20" s="66" t="s">
        <v>436</v>
      </c>
      <c r="AB20" s="67">
        <v>2012</v>
      </c>
      <c r="AC20" s="67" t="s">
        <v>194</v>
      </c>
      <c r="AD20" s="66" t="s">
        <v>370</v>
      </c>
      <c r="AE20" s="66" t="s">
        <v>182</v>
      </c>
      <c r="AG20" s="16" t="s">
        <v>534</v>
      </c>
      <c r="AH20" s="13" t="s">
        <v>506</v>
      </c>
      <c r="AI20" s="66" t="s">
        <v>294</v>
      </c>
      <c r="AJ20" s="67">
        <v>2013</v>
      </c>
      <c r="AK20" s="67" t="s">
        <v>194</v>
      </c>
      <c r="AL20" s="66" t="s">
        <v>9</v>
      </c>
      <c r="AM20" s="101" t="s">
        <v>183</v>
      </c>
      <c r="AO20" s="16" t="s">
        <v>531</v>
      </c>
      <c r="AP20" s="62" t="s">
        <v>515</v>
      </c>
      <c r="AQ20" s="66" t="s">
        <v>424</v>
      </c>
      <c r="AR20" s="67">
        <v>2015</v>
      </c>
      <c r="AS20" s="67" t="s">
        <v>193</v>
      </c>
      <c r="AT20" s="66" t="s">
        <v>9</v>
      </c>
      <c r="AU20" s="67" t="s">
        <v>183</v>
      </c>
    </row>
    <row r="21" spans="1:47" ht="15.6" x14ac:dyDescent="0.3">
      <c r="A21" s="98" t="s">
        <v>206</v>
      </c>
      <c r="B21" s="99" t="s">
        <v>48</v>
      </c>
      <c r="C21" s="100" t="s">
        <v>101</v>
      </c>
      <c r="D21" s="98">
        <v>2008</v>
      </c>
      <c r="E21" s="98" t="s">
        <v>547</v>
      </c>
      <c r="F21" s="100" t="s">
        <v>6</v>
      </c>
      <c r="G21" s="100" t="s">
        <v>182</v>
      </c>
      <c r="I21" s="16" t="s">
        <v>355</v>
      </c>
      <c r="J21" s="13" t="s">
        <v>453</v>
      </c>
      <c r="K21" s="66" t="s">
        <v>247</v>
      </c>
      <c r="L21" s="67">
        <v>2011</v>
      </c>
      <c r="M21" s="67" t="s">
        <v>195</v>
      </c>
      <c r="N21" s="66" t="s">
        <v>6</v>
      </c>
      <c r="O21" s="101" t="s">
        <v>182</v>
      </c>
      <c r="Q21" s="16" t="s">
        <v>545</v>
      </c>
      <c r="R21" s="62" t="s">
        <v>523</v>
      </c>
      <c r="S21" s="66" t="s">
        <v>277</v>
      </c>
      <c r="T21" s="67">
        <v>2010</v>
      </c>
      <c r="U21" s="67" t="s">
        <v>195</v>
      </c>
      <c r="V21" s="66" t="s">
        <v>12</v>
      </c>
      <c r="W21" s="66" t="s">
        <v>183</v>
      </c>
      <c r="Y21" s="16" t="s">
        <v>206</v>
      </c>
      <c r="Z21" s="13" t="s">
        <v>245</v>
      </c>
      <c r="AA21" s="66" t="s">
        <v>494</v>
      </c>
      <c r="AB21" s="67">
        <v>2013</v>
      </c>
      <c r="AC21" s="67" t="s">
        <v>194</v>
      </c>
      <c r="AD21" s="66" t="s">
        <v>323</v>
      </c>
      <c r="AE21" s="66" t="s">
        <v>183</v>
      </c>
      <c r="AG21" s="16" t="s">
        <v>534</v>
      </c>
      <c r="AH21" s="13" t="s">
        <v>506</v>
      </c>
      <c r="AI21" s="66" t="s">
        <v>317</v>
      </c>
      <c r="AJ21" s="67">
        <v>2017</v>
      </c>
      <c r="AK21" s="67" t="s">
        <v>193</v>
      </c>
      <c r="AL21" s="66" t="s">
        <v>11</v>
      </c>
      <c r="AM21" s="101" t="s">
        <v>183</v>
      </c>
      <c r="AO21" s="16" t="s">
        <v>531</v>
      </c>
      <c r="AP21" s="62" t="s">
        <v>515</v>
      </c>
      <c r="AQ21" s="66" t="s">
        <v>400</v>
      </c>
      <c r="AR21" s="67">
        <v>2015</v>
      </c>
      <c r="AS21" s="67" t="s">
        <v>193</v>
      </c>
      <c r="AT21" s="66" t="s">
        <v>9</v>
      </c>
      <c r="AU21" s="67" t="s">
        <v>183</v>
      </c>
    </row>
    <row r="22" spans="1:47" ht="15.6" x14ac:dyDescent="0.3">
      <c r="A22" s="98" t="s">
        <v>48</v>
      </c>
      <c r="B22" s="99" t="s">
        <v>313</v>
      </c>
      <c r="C22" s="100" t="s">
        <v>67</v>
      </c>
      <c r="D22" s="98">
        <v>2012</v>
      </c>
      <c r="E22" s="98" t="s">
        <v>194</v>
      </c>
      <c r="F22" s="100" t="s">
        <v>9</v>
      </c>
      <c r="G22" s="100" t="s">
        <v>183</v>
      </c>
      <c r="I22" s="16" t="s">
        <v>355</v>
      </c>
      <c r="J22" s="13" t="s">
        <v>453</v>
      </c>
      <c r="K22" s="66" t="s">
        <v>452</v>
      </c>
      <c r="L22" s="67">
        <v>2009</v>
      </c>
      <c r="M22" s="67" t="s">
        <v>547</v>
      </c>
      <c r="N22" s="66" t="s">
        <v>5</v>
      </c>
      <c r="O22" s="101" t="s">
        <v>182</v>
      </c>
      <c r="Q22" s="16" t="s">
        <v>545</v>
      </c>
      <c r="R22" s="62" t="s">
        <v>523</v>
      </c>
      <c r="S22" s="66" t="s">
        <v>324</v>
      </c>
      <c r="T22" s="67">
        <v>2011</v>
      </c>
      <c r="U22" s="67" t="s">
        <v>195</v>
      </c>
      <c r="V22" s="66" t="s">
        <v>12</v>
      </c>
      <c r="W22" s="66" t="s">
        <v>183</v>
      </c>
      <c r="Y22" s="16" t="s">
        <v>48</v>
      </c>
      <c r="Z22" s="13" t="s">
        <v>246</v>
      </c>
      <c r="AA22" s="66" t="s">
        <v>358</v>
      </c>
      <c r="AB22" s="67">
        <v>2013</v>
      </c>
      <c r="AC22" s="67" t="s">
        <v>194</v>
      </c>
      <c r="AD22" s="66" t="s">
        <v>7</v>
      </c>
      <c r="AE22" s="66" t="s">
        <v>182</v>
      </c>
      <c r="AG22" s="16" t="s">
        <v>534</v>
      </c>
      <c r="AH22" s="13" t="s">
        <v>506</v>
      </c>
      <c r="AI22" s="66" t="s">
        <v>474</v>
      </c>
      <c r="AJ22" s="67">
        <v>2013</v>
      </c>
      <c r="AK22" s="67" t="s">
        <v>194</v>
      </c>
      <c r="AL22" s="66" t="s">
        <v>6</v>
      </c>
      <c r="AM22" s="101" t="s">
        <v>182</v>
      </c>
      <c r="AO22" s="16" t="s">
        <v>531</v>
      </c>
      <c r="AP22" s="62" t="s">
        <v>515</v>
      </c>
      <c r="AQ22" s="66" t="s">
        <v>487</v>
      </c>
      <c r="AR22" s="67">
        <v>2015</v>
      </c>
      <c r="AS22" s="67" t="s">
        <v>193</v>
      </c>
      <c r="AT22" s="66" t="s">
        <v>9</v>
      </c>
      <c r="AU22" s="67" t="s">
        <v>183</v>
      </c>
    </row>
    <row r="23" spans="1:47" ht="15.6" x14ac:dyDescent="0.3">
      <c r="A23" s="98" t="s">
        <v>50</v>
      </c>
      <c r="B23" s="99" t="s">
        <v>479</v>
      </c>
      <c r="C23" s="100" t="s">
        <v>27</v>
      </c>
      <c r="D23" s="98">
        <v>2006</v>
      </c>
      <c r="E23" s="98" t="s">
        <v>546</v>
      </c>
      <c r="F23" s="100" t="s">
        <v>184</v>
      </c>
      <c r="G23" s="100" t="s">
        <v>182</v>
      </c>
      <c r="Q23" s="16" t="s">
        <v>545</v>
      </c>
      <c r="R23" s="62" t="s">
        <v>523</v>
      </c>
      <c r="S23" s="66" t="s">
        <v>436</v>
      </c>
      <c r="T23" s="67">
        <v>2012</v>
      </c>
      <c r="U23" s="67" t="s">
        <v>194</v>
      </c>
      <c r="V23" s="66" t="s">
        <v>370</v>
      </c>
      <c r="W23" s="66" t="s">
        <v>182</v>
      </c>
      <c r="Y23" s="16" t="s">
        <v>50</v>
      </c>
      <c r="Z23" s="13" t="s">
        <v>489</v>
      </c>
      <c r="AA23" s="66" t="s">
        <v>290</v>
      </c>
      <c r="AB23" s="67">
        <v>2014</v>
      </c>
      <c r="AC23" s="67" t="s">
        <v>193</v>
      </c>
      <c r="AD23" s="66" t="s">
        <v>123</v>
      </c>
      <c r="AE23" s="66" t="s">
        <v>182</v>
      </c>
      <c r="AG23" s="16" t="s">
        <v>534</v>
      </c>
      <c r="AH23" s="13" t="s">
        <v>506</v>
      </c>
      <c r="AI23" s="66" t="s">
        <v>371</v>
      </c>
      <c r="AJ23" s="67">
        <v>2015</v>
      </c>
      <c r="AK23" s="67" t="s">
        <v>193</v>
      </c>
      <c r="AL23" s="66" t="s">
        <v>11</v>
      </c>
      <c r="AM23" s="101" t="s">
        <v>183</v>
      </c>
    </row>
    <row r="24" spans="1:47" ht="15.6" x14ac:dyDescent="0.3">
      <c r="A24" s="98" t="s">
        <v>551</v>
      </c>
      <c r="B24" s="99" t="s">
        <v>480</v>
      </c>
      <c r="C24" s="100" t="s">
        <v>220</v>
      </c>
      <c r="D24" s="98">
        <v>2008</v>
      </c>
      <c r="E24" s="98" t="s">
        <v>547</v>
      </c>
      <c r="F24" s="100" t="s">
        <v>17</v>
      </c>
      <c r="G24" s="100" t="s">
        <v>183</v>
      </c>
      <c r="Q24" s="16" t="s">
        <v>545</v>
      </c>
      <c r="R24" s="62" t="s">
        <v>523</v>
      </c>
      <c r="S24" s="66" t="s">
        <v>437</v>
      </c>
      <c r="T24" s="67">
        <v>2010</v>
      </c>
      <c r="U24" s="67" t="s">
        <v>195</v>
      </c>
      <c r="V24" s="66" t="s">
        <v>370</v>
      </c>
      <c r="W24" s="66" t="s">
        <v>182</v>
      </c>
      <c r="Y24" s="16" t="s">
        <v>453</v>
      </c>
      <c r="Z24" s="13" t="s">
        <v>499</v>
      </c>
      <c r="AA24" s="66" t="s">
        <v>403</v>
      </c>
      <c r="AB24" s="67">
        <v>2013</v>
      </c>
      <c r="AC24" s="67" t="s">
        <v>194</v>
      </c>
      <c r="AD24" s="66" t="s">
        <v>10</v>
      </c>
      <c r="AE24" s="66" t="s">
        <v>182</v>
      </c>
      <c r="AG24" s="16" t="s">
        <v>535</v>
      </c>
      <c r="AH24" s="13" t="s">
        <v>507</v>
      </c>
      <c r="AI24" s="66" t="s">
        <v>421</v>
      </c>
      <c r="AJ24" s="67">
        <v>2013</v>
      </c>
      <c r="AK24" s="67" t="s">
        <v>194</v>
      </c>
      <c r="AL24" s="66" t="s">
        <v>5</v>
      </c>
      <c r="AM24" s="101" t="s">
        <v>182</v>
      </c>
    </row>
    <row r="25" spans="1:47" ht="15.6" x14ac:dyDescent="0.3">
      <c r="A25" s="98" t="s">
        <v>551</v>
      </c>
      <c r="B25" s="99" t="s">
        <v>480</v>
      </c>
      <c r="C25" s="100" t="s">
        <v>89</v>
      </c>
      <c r="D25" s="98">
        <v>2011</v>
      </c>
      <c r="E25" s="98" t="s">
        <v>195</v>
      </c>
      <c r="F25" s="100" t="s">
        <v>17</v>
      </c>
      <c r="G25" s="100" t="s">
        <v>183</v>
      </c>
      <c r="Q25" s="16" t="s">
        <v>545</v>
      </c>
      <c r="R25" s="62" t="s">
        <v>523</v>
      </c>
      <c r="S25" s="66" t="s">
        <v>435</v>
      </c>
      <c r="T25" s="67">
        <v>2010</v>
      </c>
      <c r="U25" s="67" t="s">
        <v>195</v>
      </c>
      <c r="V25" s="66" t="s">
        <v>253</v>
      </c>
      <c r="W25" s="66" t="s">
        <v>183</v>
      </c>
      <c r="Y25" s="16" t="s">
        <v>453</v>
      </c>
      <c r="Z25" s="13" t="s">
        <v>499</v>
      </c>
      <c r="AA25" s="66" t="s">
        <v>230</v>
      </c>
      <c r="AB25" s="67">
        <v>2012</v>
      </c>
      <c r="AC25" s="67" t="s">
        <v>194</v>
      </c>
      <c r="AD25" s="66" t="s">
        <v>145</v>
      </c>
      <c r="AE25" s="66" t="s">
        <v>183</v>
      </c>
      <c r="AG25" s="16" t="s">
        <v>535</v>
      </c>
      <c r="AH25" s="13" t="s">
        <v>507</v>
      </c>
      <c r="AI25" s="66" t="s">
        <v>443</v>
      </c>
      <c r="AJ25" s="67">
        <v>2014</v>
      </c>
      <c r="AK25" s="67" t="s">
        <v>193</v>
      </c>
      <c r="AL25" s="66" t="s">
        <v>17</v>
      </c>
      <c r="AM25" s="101" t="s">
        <v>183</v>
      </c>
    </row>
    <row r="26" spans="1:47" ht="15.6" x14ac:dyDescent="0.3">
      <c r="A26" s="98" t="s">
        <v>251</v>
      </c>
      <c r="B26" s="99" t="s">
        <v>312</v>
      </c>
      <c r="C26" s="100" t="s">
        <v>215</v>
      </c>
      <c r="D26" s="98">
        <v>2007</v>
      </c>
      <c r="E26" s="98" t="s">
        <v>546</v>
      </c>
      <c r="F26" s="100" t="s">
        <v>188</v>
      </c>
      <c r="G26" s="100" t="s">
        <v>183</v>
      </c>
      <c r="Q26" s="16" t="s">
        <v>545</v>
      </c>
      <c r="R26" s="62" t="s">
        <v>523</v>
      </c>
      <c r="S26" s="66" t="s">
        <v>353</v>
      </c>
      <c r="T26" s="67">
        <v>2012</v>
      </c>
      <c r="U26" s="67" t="s">
        <v>194</v>
      </c>
      <c r="V26" s="66" t="s">
        <v>280</v>
      </c>
      <c r="W26" s="66" t="s">
        <v>183</v>
      </c>
      <c r="Y26" s="16" t="s">
        <v>453</v>
      </c>
      <c r="Z26" s="13" t="s">
        <v>499</v>
      </c>
      <c r="AA26" s="66" t="s">
        <v>419</v>
      </c>
      <c r="AB26" s="67">
        <v>2012</v>
      </c>
      <c r="AC26" s="67" t="s">
        <v>194</v>
      </c>
      <c r="AD26" s="66" t="s">
        <v>7</v>
      </c>
      <c r="AE26" s="66" t="s">
        <v>182</v>
      </c>
      <c r="AG26" s="16" t="s">
        <v>535</v>
      </c>
      <c r="AH26" s="13" t="s">
        <v>507</v>
      </c>
      <c r="AI26" s="66" t="s">
        <v>428</v>
      </c>
      <c r="AJ26" s="67">
        <v>2012</v>
      </c>
      <c r="AK26" s="67" t="s">
        <v>194</v>
      </c>
      <c r="AL26" s="66" t="s">
        <v>6</v>
      </c>
      <c r="AM26" s="101" t="s">
        <v>182</v>
      </c>
    </row>
    <row r="27" spans="1:47" ht="15.6" x14ac:dyDescent="0.3">
      <c r="A27" s="98" t="s">
        <v>80</v>
      </c>
      <c r="B27" s="99" t="s">
        <v>244</v>
      </c>
      <c r="C27" s="100" t="s">
        <v>254</v>
      </c>
      <c r="D27" s="98">
        <v>2009</v>
      </c>
      <c r="E27" s="98" t="s">
        <v>547</v>
      </c>
      <c r="F27" s="100" t="s">
        <v>40</v>
      </c>
      <c r="G27" s="100" t="s">
        <v>183</v>
      </c>
      <c r="Q27" s="16" t="s">
        <v>545</v>
      </c>
      <c r="R27" s="62" t="s">
        <v>523</v>
      </c>
      <c r="S27" s="66" t="s">
        <v>450</v>
      </c>
      <c r="T27" s="67">
        <v>2014</v>
      </c>
      <c r="U27" s="67" t="s">
        <v>193</v>
      </c>
      <c r="V27" s="66" t="s">
        <v>253</v>
      </c>
      <c r="W27" s="66" t="s">
        <v>183</v>
      </c>
      <c r="Y27" s="16" t="s">
        <v>80</v>
      </c>
      <c r="Z27" s="13" t="s">
        <v>432</v>
      </c>
      <c r="AA27" s="66" t="s">
        <v>299</v>
      </c>
      <c r="AB27" s="67">
        <v>2012</v>
      </c>
      <c r="AC27" s="67" t="s">
        <v>194</v>
      </c>
      <c r="AD27" s="66" t="s">
        <v>192</v>
      </c>
      <c r="AE27" s="66" t="s">
        <v>183</v>
      </c>
      <c r="AG27" s="16" t="s">
        <v>535</v>
      </c>
      <c r="AH27" s="13" t="s">
        <v>507</v>
      </c>
      <c r="AI27" s="66" t="s">
        <v>423</v>
      </c>
      <c r="AJ27" s="67">
        <v>2015</v>
      </c>
      <c r="AK27" s="67" t="s">
        <v>193</v>
      </c>
      <c r="AL27" s="66" t="s">
        <v>201</v>
      </c>
      <c r="AM27" s="101" t="s">
        <v>182</v>
      </c>
    </row>
    <row r="28" spans="1:47" ht="15.6" x14ac:dyDescent="0.3">
      <c r="A28" s="98" t="s">
        <v>143</v>
      </c>
      <c r="B28" s="99" t="s">
        <v>98</v>
      </c>
      <c r="C28" s="100" t="s">
        <v>106</v>
      </c>
      <c r="D28" s="98">
        <v>2010</v>
      </c>
      <c r="E28" s="98" t="s">
        <v>195</v>
      </c>
      <c r="F28" s="100" t="s">
        <v>40</v>
      </c>
      <c r="G28" s="100" t="s">
        <v>183</v>
      </c>
      <c r="Q28" s="16" t="s">
        <v>545</v>
      </c>
      <c r="R28" s="62" t="s">
        <v>523</v>
      </c>
      <c r="S28" s="66" t="s">
        <v>425</v>
      </c>
      <c r="T28" s="67">
        <v>2014</v>
      </c>
      <c r="U28" s="67" t="s">
        <v>193</v>
      </c>
      <c r="V28" s="66" t="s">
        <v>7</v>
      </c>
      <c r="W28" s="66" t="s">
        <v>182</v>
      </c>
      <c r="Y28" s="16" t="s">
        <v>143</v>
      </c>
      <c r="Z28" s="13" t="s">
        <v>418</v>
      </c>
      <c r="AA28" s="66" t="s">
        <v>318</v>
      </c>
      <c r="AB28" s="67">
        <v>2012</v>
      </c>
      <c r="AC28" s="67" t="s">
        <v>194</v>
      </c>
      <c r="AD28" s="66" t="s">
        <v>319</v>
      </c>
      <c r="AE28" s="66" t="s">
        <v>182</v>
      </c>
      <c r="AG28" s="16" t="s">
        <v>535</v>
      </c>
      <c r="AH28" s="13" t="s">
        <v>507</v>
      </c>
      <c r="AI28" s="66" t="s">
        <v>221</v>
      </c>
      <c r="AJ28" s="67">
        <v>2014</v>
      </c>
      <c r="AK28" s="67" t="s">
        <v>193</v>
      </c>
      <c r="AL28" s="66" t="s">
        <v>64</v>
      </c>
      <c r="AM28" s="101" t="s">
        <v>183</v>
      </c>
    </row>
    <row r="29" spans="1:47" ht="15.6" x14ac:dyDescent="0.3">
      <c r="A29" s="98" t="s">
        <v>98</v>
      </c>
      <c r="B29" s="99" t="s">
        <v>245</v>
      </c>
      <c r="C29" s="100" t="s">
        <v>228</v>
      </c>
      <c r="D29" s="98">
        <v>2011</v>
      </c>
      <c r="E29" s="98" t="s">
        <v>195</v>
      </c>
      <c r="F29" s="100" t="s">
        <v>40</v>
      </c>
      <c r="G29" s="100" t="s">
        <v>183</v>
      </c>
      <c r="Y29" s="16" t="s">
        <v>98</v>
      </c>
      <c r="Z29" s="13" t="s">
        <v>481</v>
      </c>
      <c r="AA29" s="66" t="s">
        <v>434</v>
      </c>
      <c r="AB29" s="67">
        <v>2012</v>
      </c>
      <c r="AC29" s="67" t="s">
        <v>194</v>
      </c>
      <c r="AD29" s="66" t="s">
        <v>253</v>
      </c>
      <c r="AE29" s="66" t="s">
        <v>183</v>
      </c>
      <c r="AG29" s="16" t="s">
        <v>535</v>
      </c>
      <c r="AH29" s="13" t="s">
        <v>507</v>
      </c>
      <c r="AI29" s="66" t="s">
        <v>222</v>
      </c>
      <c r="AJ29" s="67">
        <v>2013</v>
      </c>
      <c r="AK29" s="67" t="s">
        <v>194</v>
      </c>
      <c r="AL29" s="66" t="s">
        <v>64</v>
      </c>
      <c r="AM29" s="101" t="s">
        <v>183</v>
      </c>
    </row>
    <row r="30" spans="1:47" ht="15.6" x14ac:dyDescent="0.3">
      <c r="A30" s="98" t="s">
        <v>312</v>
      </c>
      <c r="B30" s="99" t="s">
        <v>246</v>
      </c>
      <c r="C30" s="100" t="s">
        <v>151</v>
      </c>
      <c r="D30" s="98">
        <v>2010</v>
      </c>
      <c r="E30" s="98" t="s">
        <v>195</v>
      </c>
      <c r="F30" s="100" t="s">
        <v>17</v>
      </c>
      <c r="G30" s="100" t="s">
        <v>183</v>
      </c>
      <c r="Y30" s="16" t="s">
        <v>537</v>
      </c>
      <c r="Z30" s="13" t="s">
        <v>500</v>
      </c>
      <c r="AA30" s="66" t="s">
        <v>413</v>
      </c>
      <c r="AB30" s="67">
        <v>2012</v>
      </c>
      <c r="AC30" s="67" t="s">
        <v>194</v>
      </c>
      <c r="AD30" s="66" t="s">
        <v>11</v>
      </c>
      <c r="AE30" s="66" t="s">
        <v>183</v>
      </c>
      <c r="AG30" s="16" t="s">
        <v>535</v>
      </c>
      <c r="AH30" s="13" t="s">
        <v>507</v>
      </c>
      <c r="AI30" s="66" t="s">
        <v>445</v>
      </c>
      <c r="AJ30" s="67">
        <v>2013</v>
      </c>
      <c r="AK30" s="67" t="s">
        <v>194</v>
      </c>
      <c r="AL30" s="66" t="s">
        <v>64</v>
      </c>
      <c r="AM30" s="101" t="s">
        <v>183</v>
      </c>
    </row>
    <row r="31" spans="1:47" ht="15.6" x14ac:dyDescent="0.3">
      <c r="A31" s="98" t="s">
        <v>313</v>
      </c>
      <c r="B31" s="99" t="s">
        <v>384</v>
      </c>
      <c r="C31" s="100" t="s">
        <v>88</v>
      </c>
      <c r="D31" s="98">
        <v>2010</v>
      </c>
      <c r="E31" s="98" t="s">
        <v>195</v>
      </c>
      <c r="F31" s="100" t="s">
        <v>17</v>
      </c>
      <c r="G31" s="100" t="s">
        <v>183</v>
      </c>
      <c r="Y31" s="16" t="s">
        <v>537</v>
      </c>
      <c r="Z31" s="13" t="s">
        <v>500</v>
      </c>
      <c r="AA31" s="66" t="s">
        <v>298</v>
      </c>
      <c r="AB31" s="67">
        <v>2013</v>
      </c>
      <c r="AC31" s="67" t="s">
        <v>194</v>
      </c>
      <c r="AD31" s="66" t="s">
        <v>9</v>
      </c>
      <c r="AE31" s="66" t="s">
        <v>183</v>
      </c>
    </row>
    <row r="32" spans="1:47" ht="15.6" x14ac:dyDescent="0.3">
      <c r="A32" s="98" t="s">
        <v>244</v>
      </c>
      <c r="B32" s="99" t="s">
        <v>439</v>
      </c>
      <c r="C32" s="100" t="s">
        <v>43</v>
      </c>
      <c r="D32" s="98">
        <v>2008</v>
      </c>
      <c r="E32" s="98" t="s">
        <v>547</v>
      </c>
      <c r="F32" s="100" t="s">
        <v>184</v>
      </c>
      <c r="G32" s="100" t="s">
        <v>182</v>
      </c>
      <c r="Y32" s="16" t="s">
        <v>537</v>
      </c>
      <c r="Z32" s="13" t="s">
        <v>500</v>
      </c>
      <c r="AA32" s="66" t="s">
        <v>450</v>
      </c>
      <c r="AB32" s="67">
        <v>2014</v>
      </c>
      <c r="AC32" s="67" t="s">
        <v>193</v>
      </c>
      <c r="AD32" s="66" t="s">
        <v>253</v>
      </c>
      <c r="AE32" s="66" t="s">
        <v>183</v>
      </c>
    </row>
    <row r="33" spans="1:39" ht="15.6" x14ac:dyDescent="0.3">
      <c r="A33" s="98" t="s">
        <v>245</v>
      </c>
      <c r="B33" s="99" t="s">
        <v>363</v>
      </c>
      <c r="C33" s="100" t="s">
        <v>269</v>
      </c>
      <c r="D33" s="98">
        <v>2009</v>
      </c>
      <c r="E33" s="98" t="s">
        <v>547</v>
      </c>
      <c r="F33" s="100" t="s">
        <v>253</v>
      </c>
      <c r="G33" s="100" t="s">
        <v>183</v>
      </c>
      <c r="Y33" s="16" t="s">
        <v>333</v>
      </c>
      <c r="Z33" s="13" t="s">
        <v>459</v>
      </c>
      <c r="AA33" s="66" t="s">
        <v>231</v>
      </c>
      <c r="AB33" s="67">
        <v>2012</v>
      </c>
      <c r="AC33" s="67" t="s">
        <v>194</v>
      </c>
      <c r="AD33" s="66" t="s">
        <v>145</v>
      </c>
      <c r="AE33" s="66" t="s">
        <v>183</v>
      </c>
    </row>
    <row r="34" spans="1:39" ht="15.6" x14ac:dyDescent="0.3">
      <c r="A34" s="98" t="s">
        <v>246</v>
      </c>
      <c r="B34" s="99" t="s">
        <v>325</v>
      </c>
      <c r="C34" s="100" t="s">
        <v>81</v>
      </c>
      <c r="D34" s="98">
        <v>2012</v>
      </c>
      <c r="E34" s="98" t="s">
        <v>194</v>
      </c>
      <c r="F34" s="100" t="s">
        <v>17</v>
      </c>
      <c r="G34" s="100" t="s">
        <v>183</v>
      </c>
      <c r="Y34" s="16" t="s">
        <v>333</v>
      </c>
      <c r="Z34" s="13" t="s">
        <v>459</v>
      </c>
      <c r="AA34" s="66" t="s">
        <v>378</v>
      </c>
      <c r="AB34" s="67">
        <v>2012</v>
      </c>
      <c r="AC34" s="67" t="s">
        <v>194</v>
      </c>
      <c r="AD34" s="66" t="s">
        <v>10</v>
      </c>
      <c r="AE34" s="66" t="s">
        <v>182</v>
      </c>
    </row>
    <row r="35" spans="1:39" ht="15.6" x14ac:dyDescent="0.3">
      <c r="A35" s="98" t="s">
        <v>384</v>
      </c>
      <c r="B35" s="99" t="s">
        <v>326</v>
      </c>
      <c r="C35" s="100" t="s">
        <v>66</v>
      </c>
      <c r="D35" s="98">
        <v>2008</v>
      </c>
      <c r="E35" s="98" t="s">
        <v>547</v>
      </c>
      <c r="F35" s="100" t="s">
        <v>184</v>
      </c>
      <c r="G35" s="100" t="s">
        <v>182</v>
      </c>
      <c r="Y35" s="16" t="s">
        <v>538</v>
      </c>
      <c r="Z35" s="13" t="s">
        <v>501</v>
      </c>
      <c r="AA35" s="66" t="s">
        <v>297</v>
      </c>
      <c r="AB35" s="67">
        <v>2013</v>
      </c>
      <c r="AC35" s="67" t="s">
        <v>194</v>
      </c>
      <c r="AD35" s="66" t="s">
        <v>9</v>
      </c>
      <c r="AE35" s="66" t="s">
        <v>183</v>
      </c>
    </row>
    <row r="36" spans="1:39" ht="15.6" x14ac:dyDescent="0.3">
      <c r="A36" s="98" t="s">
        <v>439</v>
      </c>
      <c r="B36" s="99" t="s">
        <v>328</v>
      </c>
      <c r="C36" s="100" t="s">
        <v>60</v>
      </c>
      <c r="D36" s="98">
        <v>2009</v>
      </c>
      <c r="E36" s="98" t="s">
        <v>547</v>
      </c>
      <c r="F36" s="100" t="s">
        <v>40</v>
      </c>
      <c r="G36" s="100" t="s">
        <v>183</v>
      </c>
      <c r="Y36" s="16" t="s">
        <v>538</v>
      </c>
      <c r="Z36" s="13" t="s">
        <v>501</v>
      </c>
      <c r="AA36" s="66" t="s">
        <v>301</v>
      </c>
      <c r="AB36" s="67">
        <v>2012</v>
      </c>
      <c r="AC36" s="67" t="s">
        <v>194</v>
      </c>
      <c r="AD36" s="66" t="s">
        <v>201</v>
      </c>
      <c r="AE36" s="66" t="s">
        <v>182</v>
      </c>
    </row>
    <row r="37" spans="1:39" ht="15.6" x14ac:dyDescent="0.3">
      <c r="A37" s="98" t="s">
        <v>325</v>
      </c>
      <c r="B37" s="99" t="s">
        <v>440</v>
      </c>
      <c r="C37" s="100" t="s">
        <v>153</v>
      </c>
      <c r="D37" s="98">
        <v>2010</v>
      </c>
      <c r="E37" s="98" t="s">
        <v>195</v>
      </c>
      <c r="F37" s="100" t="s">
        <v>11</v>
      </c>
      <c r="G37" s="100" t="s">
        <v>183</v>
      </c>
      <c r="Y37" s="16" t="s">
        <v>538</v>
      </c>
      <c r="Z37" s="13" t="s">
        <v>501</v>
      </c>
      <c r="AA37" s="66" t="s">
        <v>302</v>
      </c>
      <c r="AB37" s="67">
        <v>2014</v>
      </c>
      <c r="AC37" s="67" t="s">
        <v>193</v>
      </c>
      <c r="AD37" s="66" t="s">
        <v>8</v>
      </c>
      <c r="AE37" s="66" t="s">
        <v>183</v>
      </c>
    </row>
    <row r="38" spans="1:39" ht="15.6" x14ac:dyDescent="0.3">
      <c r="A38" s="98" t="s">
        <v>326</v>
      </c>
      <c r="B38" s="99" t="s">
        <v>363</v>
      </c>
      <c r="C38" s="100" t="s">
        <v>202</v>
      </c>
      <c r="D38" s="98">
        <v>2009</v>
      </c>
      <c r="E38" s="98" t="s">
        <v>547</v>
      </c>
      <c r="F38" s="100" t="s">
        <v>10</v>
      </c>
      <c r="G38" s="100" t="s">
        <v>182</v>
      </c>
      <c r="Y38" s="16" t="s">
        <v>539</v>
      </c>
      <c r="Z38" s="13" t="s">
        <v>502</v>
      </c>
      <c r="AA38" s="66" t="s">
        <v>379</v>
      </c>
      <c r="AB38" s="67">
        <v>2012</v>
      </c>
      <c r="AC38" s="67" t="s">
        <v>194</v>
      </c>
      <c r="AD38" s="66" t="s">
        <v>280</v>
      </c>
      <c r="AE38" s="66" t="s">
        <v>183</v>
      </c>
    </row>
    <row r="39" spans="1:39" ht="15.6" x14ac:dyDescent="0.3">
      <c r="A39" s="98" t="s">
        <v>328</v>
      </c>
      <c r="B39" s="99" t="s">
        <v>432</v>
      </c>
      <c r="C39" s="100" t="s">
        <v>242</v>
      </c>
      <c r="D39" s="98">
        <v>2011</v>
      </c>
      <c r="E39" s="98" t="s">
        <v>195</v>
      </c>
      <c r="F39" s="100" t="s">
        <v>10</v>
      </c>
      <c r="G39" s="100" t="s">
        <v>182</v>
      </c>
      <c r="Y39" s="16" t="s">
        <v>539</v>
      </c>
      <c r="Z39" s="13" t="s">
        <v>502</v>
      </c>
      <c r="AA39" s="66" t="s">
        <v>425</v>
      </c>
      <c r="AB39" s="67">
        <v>2014</v>
      </c>
      <c r="AC39" s="67" t="s">
        <v>193</v>
      </c>
      <c r="AD39" s="66" t="s">
        <v>7</v>
      </c>
      <c r="AE39" s="66" t="s">
        <v>182</v>
      </c>
    </row>
    <row r="40" spans="1:39" ht="15.6" x14ac:dyDescent="0.3">
      <c r="A40" s="98" t="s">
        <v>368</v>
      </c>
      <c r="B40" s="99" t="s">
        <v>481</v>
      </c>
      <c r="C40" s="100" t="s">
        <v>75</v>
      </c>
      <c r="D40" s="98">
        <v>2010</v>
      </c>
      <c r="E40" s="98" t="s">
        <v>195</v>
      </c>
      <c r="F40" s="100" t="s">
        <v>40</v>
      </c>
      <c r="G40" s="100" t="s">
        <v>183</v>
      </c>
      <c r="Y40" s="16" t="s">
        <v>539</v>
      </c>
      <c r="Z40" s="13" t="s">
        <v>502</v>
      </c>
      <c r="AA40" s="66" t="s">
        <v>351</v>
      </c>
      <c r="AB40" s="67">
        <v>2012</v>
      </c>
      <c r="AC40" s="67" t="s">
        <v>194</v>
      </c>
      <c r="AD40" s="66" t="s">
        <v>40</v>
      </c>
      <c r="AE40" s="66" t="s">
        <v>183</v>
      </c>
    </row>
    <row r="41" spans="1:39" ht="15.6" x14ac:dyDescent="0.3">
      <c r="A41" s="98" t="s">
        <v>431</v>
      </c>
      <c r="B41" s="99" t="s">
        <v>418</v>
      </c>
      <c r="C41" s="100" t="s">
        <v>166</v>
      </c>
      <c r="D41" s="98">
        <v>2008</v>
      </c>
      <c r="E41" s="98" t="s">
        <v>547</v>
      </c>
      <c r="F41" s="100" t="s">
        <v>188</v>
      </c>
      <c r="G41" s="100" t="s">
        <v>183</v>
      </c>
      <c r="Y41" s="16" t="s">
        <v>539</v>
      </c>
      <c r="Z41" s="13" t="s">
        <v>502</v>
      </c>
      <c r="AA41" s="66" t="s">
        <v>382</v>
      </c>
      <c r="AB41" s="67">
        <v>2013</v>
      </c>
      <c r="AC41" s="67" t="s">
        <v>194</v>
      </c>
      <c r="AD41" s="66" t="s">
        <v>123</v>
      </c>
      <c r="AE41" s="66" t="s">
        <v>182</v>
      </c>
    </row>
    <row r="42" spans="1:39" ht="15.6" x14ac:dyDescent="0.3">
      <c r="A42" s="98" t="s">
        <v>432</v>
      </c>
      <c r="B42" s="99" t="s">
        <v>433</v>
      </c>
      <c r="C42" s="100" t="s">
        <v>168</v>
      </c>
      <c r="D42" s="98">
        <v>2011</v>
      </c>
      <c r="E42" s="98" t="s">
        <v>195</v>
      </c>
      <c r="F42" s="100" t="s">
        <v>17</v>
      </c>
      <c r="G42" s="100" t="s">
        <v>183</v>
      </c>
      <c r="Y42" s="16" t="s">
        <v>539</v>
      </c>
      <c r="Z42" s="13" t="s">
        <v>502</v>
      </c>
      <c r="AA42" s="66" t="s">
        <v>495</v>
      </c>
      <c r="AB42" s="67">
        <v>2012</v>
      </c>
      <c r="AC42" s="67" t="s">
        <v>194</v>
      </c>
      <c r="AD42" s="66" t="s">
        <v>9</v>
      </c>
      <c r="AE42" s="66" t="s">
        <v>183</v>
      </c>
    </row>
    <row r="43" spans="1:39" ht="15.6" x14ac:dyDescent="0.3">
      <c r="A43" s="98" t="s">
        <v>418</v>
      </c>
      <c r="B43" s="99" t="s">
        <v>457</v>
      </c>
      <c r="C43" s="100" t="s">
        <v>124</v>
      </c>
      <c r="D43" s="98">
        <v>2010</v>
      </c>
      <c r="E43" s="98" t="s">
        <v>195</v>
      </c>
      <c r="F43" s="100" t="s">
        <v>280</v>
      </c>
      <c r="G43" s="100" t="s">
        <v>183</v>
      </c>
      <c r="Y43" s="16" t="s">
        <v>540</v>
      </c>
      <c r="Z43" s="13" t="s">
        <v>503</v>
      </c>
      <c r="AA43" s="66" t="s">
        <v>449</v>
      </c>
      <c r="AB43" s="67">
        <v>2013</v>
      </c>
      <c r="AC43" s="67" t="s">
        <v>194</v>
      </c>
      <c r="AD43" s="66" t="s">
        <v>5</v>
      </c>
      <c r="AE43" s="66" t="s">
        <v>182</v>
      </c>
    </row>
    <row r="44" spans="1:39" ht="15.6" x14ac:dyDescent="0.3">
      <c r="A44" s="98" t="s">
        <v>433</v>
      </c>
      <c r="B44" s="99" t="s">
        <v>458</v>
      </c>
      <c r="C44" s="100" t="s">
        <v>131</v>
      </c>
      <c r="D44" s="98">
        <v>2011</v>
      </c>
      <c r="E44" s="98" t="s">
        <v>195</v>
      </c>
      <c r="F44" s="100" t="s">
        <v>11</v>
      </c>
      <c r="G44" s="100" t="s">
        <v>183</v>
      </c>
      <c r="Y44" s="16" t="s">
        <v>540</v>
      </c>
      <c r="Z44" s="13" t="s">
        <v>503</v>
      </c>
      <c r="AA44" s="66" t="s">
        <v>300</v>
      </c>
      <c r="AB44" s="67">
        <v>2014</v>
      </c>
      <c r="AC44" s="67" t="s">
        <v>193</v>
      </c>
      <c r="AD44" s="66" t="s">
        <v>8</v>
      </c>
      <c r="AE44" s="66" t="s">
        <v>183</v>
      </c>
    </row>
    <row r="45" spans="1:39" ht="15.6" x14ac:dyDescent="0.3">
      <c r="A45" s="98" t="s">
        <v>552</v>
      </c>
      <c r="B45" s="99" t="s">
        <v>442</v>
      </c>
      <c r="C45" s="100" t="s">
        <v>229</v>
      </c>
      <c r="D45" s="98">
        <v>2011</v>
      </c>
      <c r="E45" s="98" t="s">
        <v>195</v>
      </c>
      <c r="F45" s="100" t="s">
        <v>40</v>
      </c>
      <c r="G45" s="100" t="s">
        <v>183</v>
      </c>
      <c r="Y45" s="16" t="s">
        <v>540</v>
      </c>
      <c r="Z45" s="13" t="s">
        <v>503</v>
      </c>
      <c r="AA45" s="66" t="s">
        <v>427</v>
      </c>
      <c r="AB45" s="67">
        <v>2016</v>
      </c>
      <c r="AC45" s="67" t="s">
        <v>193</v>
      </c>
      <c r="AD45" s="66" t="s">
        <v>9</v>
      </c>
      <c r="AE45" s="66" t="s">
        <v>183</v>
      </c>
    </row>
    <row r="46" spans="1:39" ht="15.6" x14ac:dyDescent="0.3">
      <c r="A46" s="102" t="s">
        <v>552</v>
      </c>
      <c r="B46" s="103" t="s">
        <v>442</v>
      </c>
      <c r="C46" s="104" t="s">
        <v>47</v>
      </c>
      <c r="D46" s="102">
        <v>2008</v>
      </c>
      <c r="E46" s="102" t="s">
        <v>547</v>
      </c>
      <c r="F46" s="104" t="s">
        <v>8</v>
      </c>
      <c r="G46" s="104" t="s">
        <v>183</v>
      </c>
      <c r="Y46" s="16" t="s">
        <v>540</v>
      </c>
      <c r="Z46" s="13" t="s">
        <v>503</v>
      </c>
      <c r="AA46" s="66" t="s">
        <v>405</v>
      </c>
      <c r="AB46" s="67">
        <v>2014</v>
      </c>
      <c r="AC46" s="67" t="s">
        <v>193</v>
      </c>
      <c r="AD46" s="66" t="s">
        <v>40</v>
      </c>
      <c r="AE46" s="66" t="s">
        <v>183</v>
      </c>
    </row>
    <row r="47" spans="1:39" ht="15.6" x14ac:dyDescent="0.3">
      <c r="A47" s="98" t="s">
        <v>552</v>
      </c>
      <c r="B47" s="99" t="s">
        <v>442</v>
      </c>
      <c r="C47" s="100" t="s">
        <v>133</v>
      </c>
      <c r="D47" s="98">
        <v>2006</v>
      </c>
      <c r="E47" s="98" t="s">
        <v>546</v>
      </c>
      <c r="F47" s="100" t="s">
        <v>188</v>
      </c>
      <c r="G47" s="100" t="s">
        <v>183</v>
      </c>
      <c r="Y47" s="16" t="s">
        <v>540</v>
      </c>
      <c r="Z47" s="13" t="s">
        <v>503</v>
      </c>
      <c r="AA47" s="66" t="s">
        <v>209</v>
      </c>
      <c r="AB47" s="67">
        <v>2015</v>
      </c>
      <c r="AC47" s="67" t="s">
        <v>193</v>
      </c>
      <c r="AD47" s="66" t="s">
        <v>9</v>
      </c>
      <c r="AE47" s="66" t="s">
        <v>183</v>
      </c>
    </row>
    <row r="48" spans="1:39" s="108" customFormat="1" x14ac:dyDescent="0.3">
      <c r="A48" s="144" t="s">
        <v>196</v>
      </c>
      <c r="B48" s="144"/>
      <c r="C48" s="144" t="s">
        <v>197</v>
      </c>
      <c r="D48" s="144"/>
      <c r="E48" s="144"/>
      <c r="F48" s="144" t="s">
        <v>548</v>
      </c>
      <c r="G48" s="144"/>
      <c r="I48" s="144" t="s">
        <v>195</v>
      </c>
      <c r="J48" s="144"/>
      <c r="K48" s="144" t="s">
        <v>112</v>
      </c>
      <c r="L48" s="144"/>
      <c r="M48" s="144"/>
      <c r="N48" s="144" t="s">
        <v>548</v>
      </c>
      <c r="O48" s="144"/>
      <c r="Q48" s="120" t="s">
        <v>195</v>
      </c>
      <c r="R48" s="120"/>
      <c r="S48" s="120" t="s">
        <v>113</v>
      </c>
      <c r="T48" s="120"/>
      <c r="U48" s="120"/>
      <c r="V48" s="144" t="s">
        <v>548</v>
      </c>
      <c r="W48" s="144"/>
      <c r="Y48" s="120" t="s">
        <v>194</v>
      </c>
      <c r="Z48" s="120"/>
      <c r="AA48" s="120" t="s">
        <v>114</v>
      </c>
      <c r="AB48" s="120"/>
      <c r="AC48" s="120"/>
      <c r="AD48" s="144" t="s">
        <v>548</v>
      </c>
      <c r="AE48" s="144"/>
      <c r="AG48" s="120" t="s">
        <v>193</v>
      </c>
      <c r="AH48" s="120"/>
      <c r="AI48" s="120" t="s">
        <v>116</v>
      </c>
      <c r="AJ48" s="120"/>
      <c r="AK48" s="120"/>
      <c r="AL48" s="144" t="s">
        <v>548</v>
      </c>
      <c r="AM48" s="144"/>
    </row>
    <row r="49" spans="1:39" s="108" customFormat="1" x14ac:dyDescent="0.3">
      <c r="A49" s="144"/>
      <c r="B49" s="144"/>
      <c r="C49" s="144"/>
      <c r="D49" s="144"/>
      <c r="E49" s="144"/>
      <c r="F49" s="144"/>
      <c r="G49" s="144"/>
      <c r="I49" s="149"/>
      <c r="J49" s="149"/>
      <c r="K49" s="149"/>
      <c r="L49" s="149"/>
      <c r="M49" s="149"/>
      <c r="N49" s="144"/>
      <c r="O49" s="144"/>
      <c r="Q49" s="144"/>
      <c r="R49" s="144"/>
      <c r="S49" s="144"/>
      <c r="T49" s="144"/>
      <c r="U49" s="144"/>
      <c r="V49" s="144"/>
      <c r="W49" s="144"/>
      <c r="Y49" s="144"/>
      <c r="Z49" s="144"/>
      <c r="AA49" s="144"/>
      <c r="AB49" s="144"/>
      <c r="AC49" s="144"/>
      <c r="AD49" s="144"/>
      <c r="AE49" s="144"/>
      <c r="AG49" s="144"/>
      <c r="AH49" s="144"/>
      <c r="AI49" s="144"/>
      <c r="AJ49" s="144"/>
      <c r="AK49" s="144"/>
      <c r="AL49" s="144"/>
      <c r="AM49" s="144"/>
    </row>
    <row r="50" spans="1:39" s="108" customFormat="1" ht="15" customHeight="1" x14ac:dyDescent="0.3">
      <c r="A50" s="119" t="s">
        <v>0</v>
      </c>
      <c r="B50" s="143" t="s">
        <v>83</v>
      </c>
      <c r="C50" s="119" t="s">
        <v>1</v>
      </c>
      <c r="D50" s="119" t="s">
        <v>189</v>
      </c>
      <c r="E50" s="119" t="s">
        <v>191</v>
      </c>
      <c r="F50" s="119" t="s">
        <v>2</v>
      </c>
      <c r="G50" s="119" t="s">
        <v>177</v>
      </c>
      <c r="I50" s="119" t="s">
        <v>0</v>
      </c>
      <c r="J50" s="143" t="s">
        <v>83</v>
      </c>
      <c r="K50" s="119" t="s">
        <v>1</v>
      </c>
      <c r="L50" s="119" t="s">
        <v>189</v>
      </c>
      <c r="M50" s="119" t="s">
        <v>191</v>
      </c>
      <c r="N50" s="119" t="s">
        <v>2</v>
      </c>
      <c r="O50" s="119" t="s">
        <v>177</v>
      </c>
      <c r="Q50" s="136" t="s">
        <v>0</v>
      </c>
      <c r="R50" s="148" t="s">
        <v>83</v>
      </c>
      <c r="S50" s="136" t="s">
        <v>1</v>
      </c>
      <c r="T50" s="136" t="s">
        <v>189</v>
      </c>
      <c r="U50" s="136" t="s">
        <v>191</v>
      </c>
      <c r="V50" s="136" t="s">
        <v>2</v>
      </c>
      <c r="W50" s="146" t="s">
        <v>177</v>
      </c>
      <c r="Y50" s="119" t="s">
        <v>0</v>
      </c>
      <c r="Z50" s="143" t="s">
        <v>83</v>
      </c>
      <c r="AA50" s="119" t="s">
        <v>1</v>
      </c>
      <c r="AB50" s="119" t="s">
        <v>189</v>
      </c>
      <c r="AC50" s="119" t="s">
        <v>191</v>
      </c>
      <c r="AD50" s="119" t="s">
        <v>2</v>
      </c>
      <c r="AE50" s="119" t="s">
        <v>177</v>
      </c>
      <c r="AG50" s="119" t="s">
        <v>0</v>
      </c>
      <c r="AH50" s="143" t="s">
        <v>83</v>
      </c>
      <c r="AI50" s="119" t="s">
        <v>1</v>
      </c>
      <c r="AJ50" s="119" t="s">
        <v>189</v>
      </c>
      <c r="AK50" s="119" t="s">
        <v>191</v>
      </c>
      <c r="AL50" s="119" t="s">
        <v>2</v>
      </c>
      <c r="AM50" s="119" t="s">
        <v>177</v>
      </c>
    </row>
    <row r="51" spans="1:39" s="108" customFormat="1" ht="15.75" customHeight="1" x14ac:dyDescent="0.3">
      <c r="A51" s="119"/>
      <c r="B51" s="143"/>
      <c r="C51" s="119"/>
      <c r="D51" s="119"/>
      <c r="E51" s="119"/>
      <c r="F51" s="119"/>
      <c r="G51" s="119"/>
      <c r="I51" s="119"/>
      <c r="J51" s="143"/>
      <c r="K51" s="119"/>
      <c r="L51" s="119"/>
      <c r="M51" s="119"/>
      <c r="N51" s="119"/>
      <c r="O51" s="119"/>
      <c r="Q51" s="136"/>
      <c r="R51" s="148"/>
      <c r="S51" s="136"/>
      <c r="T51" s="136"/>
      <c r="U51" s="136"/>
      <c r="V51" s="136"/>
      <c r="W51" s="146"/>
      <c r="Y51" s="119"/>
      <c r="Z51" s="143"/>
      <c r="AA51" s="119"/>
      <c r="AB51" s="119"/>
      <c r="AC51" s="119"/>
      <c r="AD51" s="119"/>
      <c r="AE51" s="119"/>
      <c r="AG51" s="119"/>
      <c r="AH51" s="143"/>
      <c r="AI51" s="119"/>
      <c r="AJ51" s="119"/>
      <c r="AK51" s="119"/>
      <c r="AL51" s="119"/>
      <c r="AM51" s="119"/>
    </row>
    <row r="52" spans="1:39" s="108" customFormat="1" ht="15.6" x14ac:dyDescent="0.3">
      <c r="A52" s="98" t="s">
        <v>553</v>
      </c>
      <c r="B52" s="99" t="s">
        <v>482</v>
      </c>
      <c r="C52" s="100" t="s">
        <v>122</v>
      </c>
      <c r="D52" s="98">
        <v>2007</v>
      </c>
      <c r="E52" s="98" t="s">
        <v>546</v>
      </c>
      <c r="F52" s="100" t="s">
        <v>123</v>
      </c>
      <c r="G52" s="100" t="s">
        <v>182</v>
      </c>
      <c r="I52" s="16" t="s">
        <v>3</v>
      </c>
      <c r="J52" s="62" t="s">
        <v>77</v>
      </c>
      <c r="K52" s="66" t="s">
        <v>322</v>
      </c>
      <c r="L52" s="67">
        <v>2010</v>
      </c>
      <c r="M52" s="67" t="s">
        <v>195</v>
      </c>
      <c r="N52" s="66" t="s">
        <v>17</v>
      </c>
      <c r="O52" s="66" t="s">
        <v>183</v>
      </c>
      <c r="Q52" s="16" t="s">
        <v>3</v>
      </c>
      <c r="R52" s="13" t="s">
        <v>3</v>
      </c>
      <c r="S52" s="66" t="s">
        <v>90</v>
      </c>
      <c r="T52" s="67">
        <v>2011</v>
      </c>
      <c r="U52" s="67" t="s">
        <v>195</v>
      </c>
      <c r="V52" s="66" t="s">
        <v>11</v>
      </c>
      <c r="W52" s="101" t="s">
        <v>183</v>
      </c>
      <c r="Y52" s="16" t="s">
        <v>540</v>
      </c>
      <c r="Z52" s="13" t="s">
        <v>503</v>
      </c>
      <c r="AA52" s="66" t="s">
        <v>383</v>
      </c>
      <c r="AB52" s="67">
        <v>2014</v>
      </c>
      <c r="AC52" s="67" t="s">
        <v>193</v>
      </c>
      <c r="AD52" s="66" t="s">
        <v>123</v>
      </c>
      <c r="AE52" s="66" t="s">
        <v>182</v>
      </c>
      <c r="AG52" s="16" t="s">
        <v>3</v>
      </c>
      <c r="AH52" s="13" t="s">
        <v>4</v>
      </c>
      <c r="AI52" s="66" t="s">
        <v>338</v>
      </c>
      <c r="AJ52" s="67">
        <v>2015</v>
      </c>
      <c r="AK52" s="67" t="s">
        <v>193</v>
      </c>
      <c r="AL52" s="66" t="s">
        <v>17</v>
      </c>
      <c r="AM52" s="66" t="s">
        <v>183</v>
      </c>
    </row>
    <row r="53" spans="1:39" s="108" customFormat="1" ht="15.6" x14ac:dyDescent="0.3">
      <c r="A53" s="105" t="s">
        <v>553</v>
      </c>
      <c r="B53" s="106" t="s">
        <v>482</v>
      </c>
      <c r="C53" s="107" t="s">
        <v>287</v>
      </c>
      <c r="D53" s="105">
        <v>2010</v>
      </c>
      <c r="E53" s="105" t="s">
        <v>195</v>
      </c>
      <c r="F53" s="107" t="s">
        <v>6</v>
      </c>
      <c r="G53" s="107" t="s">
        <v>182</v>
      </c>
      <c r="I53" s="16" t="s">
        <v>4</v>
      </c>
      <c r="J53" s="62" t="s">
        <v>18</v>
      </c>
      <c r="K53" s="66" t="s">
        <v>106</v>
      </c>
      <c r="L53" s="67">
        <v>2010</v>
      </c>
      <c r="M53" s="67" t="s">
        <v>195</v>
      </c>
      <c r="N53" s="66" t="s">
        <v>40</v>
      </c>
      <c r="O53" s="66" t="s">
        <v>183</v>
      </c>
      <c r="Q53" s="16" t="s">
        <v>4</v>
      </c>
      <c r="R53" s="13" t="s">
        <v>78</v>
      </c>
      <c r="S53" s="66" t="s">
        <v>167</v>
      </c>
      <c r="T53" s="67">
        <v>2010</v>
      </c>
      <c r="U53" s="67" t="s">
        <v>195</v>
      </c>
      <c r="V53" s="66" t="s">
        <v>40</v>
      </c>
      <c r="W53" s="101" t="s">
        <v>183</v>
      </c>
      <c r="Y53" s="16" t="s">
        <v>540</v>
      </c>
      <c r="Z53" s="13" t="s">
        <v>503</v>
      </c>
      <c r="AA53" s="66" t="s">
        <v>258</v>
      </c>
      <c r="AB53" s="67">
        <v>2012</v>
      </c>
      <c r="AC53" s="67" t="s">
        <v>194</v>
      </c>
      <c r="AD53" s="66" t="s">
        <v>5</v>
      </c>
      <c r="AE53" s="66" t="s">
        <v>182</v>
      </c>
      <c r="AG53" s="16" t="s">
        <v>4</v>
      </c>
      <c r="AH53" s="13" t="s">
        <v>76</v>
      </c>
      <c r="AI53" s="66" t="s">
        <v>289</v>
      </c>
      <c r="AJ53" s="67">
        <v>2014</v>
      </c>
      <c r="AK53" s="67" t="s">
        <v>193</v>
      </c>
      <c r="AL53" s="66" t="s">
        <v>11</v>
      </c>
      <c r="AM53" s="66" t="s">
        <v>183</v>
      </c>
    </row>
    <row r="54" spans="1:39" ht="15.6" x14ac:dyDescent="0.3">
      <c r="A54" s="98" t="s">
        <v>553</v>
      </c>
      <c r="B54" s="99" t="s">
        <v>482</v>
      </c>
      <c r="C54" s="100" t="s">
        <v>387</v>
      </c>
      <c r="D54" s="98">
        <v>2010</v>
      </c>
      <c r="E54" s="98" t="s">
        <v>195</v>
      </c>
      <c r="F54" s="100" t="s">
        <v>370</v>
      </c>
      <c r="G54" s="100" t="s">
        <v>182</v>
      </c>
      <c r="I54" s="16" t="s">
        <v>78</v>
      </c>
      <c r="J54" s="62" t="s">
        <v>22</v>
      </c>
      <c r="K54" s="66" t="s">
        <v>242</v>
      </c>
      <c r="L54" s="67">
        <v>2011</v>
      </c>
      <c r="M54" s="67" t="s">
        <v>195</v>
      </c>
      <c r="N54" s="66" t="s">
        <v>10</v>
      </c>
      <c r="O54" s="66" t="s">
        <v>182</v>
      </c>
      <c r="Q54" s="16" t="s">
        <v>78</v>
      </c>
      <c r="R54" s="13" t="s">
        <v>79</v>
      </c>
      <c r="S54" s="66" t="s">
        <v>85</v>
      </c>
      <c r="T54" s="67">
        <v>2011</v>
      </c>
      <c r="U54" s="67" t="s">
        <v>195</v>
      </c>
      <c r="V54" s="66" t="s">
        <v>40</v>
      </c>
      <c r="W54" s="101" t="s">
        <v>183</v>
      </c>
      <c r="Y54" s="16" t="s">
        <v>540</v>
      </c>
      <c r="Z54" s="13" t="s">
        <v>503</v>
      </c>
      <c r="AA54" s="66" t="s">
        <v>332</v>
      </c>
      <c r="AB54" s="67">
        <v>2014</v>
      </c>
      <c r="AC54" s="67" t="s">
        <v>193</v>
      </c>
      <c r="AD54" s="66" t="s">
        <v>5</v>
      </c>
      <c r="AE54" s="66" t="s">
        <v>182</v>
      </c>
      <c r="AG54" s="16" t="s">
        <v>78</v>
      </c>
      <c r="AH54" s="13" t="s">
        <v>14</v>
      </c>
      <c r="AI54" s="66" t="s">
        <v>425</v>
      </c>
      <c r="AJ54" s="67">
        <v>2014</v>
      </c>
      <c r="AK54" s="67" t="s">
        <v>193</v>
      </c>
      <c r="AL54" s="66" t="s">
        <v>7</v>
      </c>
      <c r="AM54" s="66" t="s">
        <v>182</v>
      </c>
    </row>
    <row r="55" spans="1:39" ht="15.6" x14ac:dyDescent="0.3">
      <c r="A55" s="98" t="s">
        <v>554</v>
      </c>
      <c r="B55" s="99" t="s">
        <v>483</v>
      </c>
      <c r="C55" s="100" t="s">
        <v>252</v>
      </c>
      <c r="D55" s="98">
        <v>2009</v>
      </c>
      <c r="E55" s="98" t="s">
        <v>547</v>
      </c>
      <c r="F55" s="100" t="s">
        <v>253</v>
      </c>
      <c r="G55" s="100" t="s">
        <v>183</v>
      </c>
      <c r="I55" s="16" t="s">
        <v>79</v>
      </c>
      <c r="J55" s="62" t="s">
        <v>211</v>
      </c>
      <c r="K55" s="66" t="s">
        <v>53</v>
      </c>
      <c r="L55" s="67">
        <v>2011</v>
      </c>
      <c r="M55" s="67" t="s">
        <v>195</v>
      </c>
      <c r="N55" s="66" t="s">
        <v>280</v>
      </c>
      <c r="O55" s="66" t="s">
        <v>183</v>
      </c>
      <c r="Q55" s="16" t="s">
        <v>79</v>
      </c>
      <c r="R55" s="13" t="s">
        <v>76</v>
      </c>
      <c r="S55" s="66" t="s">
        <v>200</v>
      </c>
      <c r="T55" s="67">
        <v>2010</v>
      </c>
      <c r="U55" s="67" t="s">
        <v>195</v>
      </c>
      <c r="V55" s="66" t="s">
        <v>201</v>
      </c>
      <c r="W55" s="101" t="s">
        <v>182</v>
      </c>
      <c r="Y55" s="16" t="s">
        <v>540</v>
      </c>
      <c r="Z55" s="13" t="s">
        <v>503</v>
      </c>
      <c r="AA55" s="66" t="s">
        <v>496</v>
      </c>
      <c r="AB55" s="67">
        <v>2014</v>
      </c>
      <c r="AC55" s="67" t="s">
        <v>193</v>
      </c>
      <c r="AD55" s="66" t="s">
        <v>64</v>
      </c>
      <c r="AE55" s="66" t="s">
        <v>183</v>
      </c>
      <c r="AG55" s="16" t="s">
        <v>79</v>
      </c>
      <c r="AH55" s="13" t="s">
        <v>13</v>
      </c>
      <c r="AI55" s="66" t="s">
        <v>290</v>
      </c>
      <c r="AJ55" s="67">
        <v>2014</v>
      </c>
      <c r="AK55" s="67" t="s">
        <v>193</v>
      </c>
      <c r="AL55" s="66" t="s">
        <v>123</v>
      </c>
      <c r="AM55" s="66" t="s">
        <v>182</v>
      </c>
    </row>
    <row r="56" spans="1:39" ht="15.6" x14ac:dyDescent="0.3">
      <c r="A56" s="98" t="s">
        <v>554</v>
      </c>
      <c r="B56" s="99" t="s">
        <v>483</v>
      </c>
      <c r="C56" s="100" t="s">
        <v>334</v>
      </c>
      <c r="D56" s="98">
        <v>2010</v>
      </c>
      <c r="E56" s="98" t="s">
        <v>195</v>
      </c>
      <c r="F56" s="100" t="s">
        <v>9</v>
      </c>
      <c r="G56" s="100" t="s">
        <v>183</v>
      </c>
      <c r="I56" s="16" t="s">
        <v>76</v>
      </c>
      <c r="J56" s="62" t="s">
        <v>204</v>
      </c>
      <c r="K56" s="66" t="s">
        <v>81</v>
      </c>
      <c r="L56" s="67">
        <v>2012</v>
      </c>
      <c r="M56" s="67" t="s">
        <v>194</v>
      </c>
      <c r="N56" s="66" t="s">
        <v>17</v>
      </c>
      <c r="O56" s="66" t="s">
        <v>183</v>
      </c>
      <c r="Q56" s="16" t="s">
        <v>76</v>
      </c>
      <c r="R56" s="13" t="s">
        <v>475</v>
      </c>
      <c r="S56" s="66" t="s">
        <v>39</v>
      </c>
      <c r="T56" s="67">
        <v>2010</v>
      </c>
      <c r="U56" s="67" t="s">
        <v>195</v>
      </c>
      <c r="V56" s="66" t="s">
        <v>9</v>
      </c>
      <c r="W56" s="101" t="s">
        <v>183</v>
      </c>
      <c r="Y56" s="16" t="s">
        <v>540</v>
      </c>
      <c r="Z56" s="13" t="s">
        <v>503</v>
      </c>
      <c r="AA56" s="66" t="s">
        <v>497</v>
      </c>
      <c r="AB56" s="67">
        <v>2012</v>
      </c>
      <c r="AC56" s="67" t="s">
        <v>194</v>
      </c>
      <c r="AD56" s="66" t="s">
        <v>280</v>
      </c>
      <c r="AE56" s="66" t="s">
        <v>183</v>
      </c>
      <c r="AG56" s="16" t="s">
        <v>76</v>
      </c>
      <c r="AH56" s="13" t="s">
        <v>23</v>
      </c>
      <c r="AI56" s="66" t="s">
        <v>302</v>
      </c>
      <c r="AJ56" s="67">
        <v>2014</v>
      </c>
      <c r="AK56" s="67" t="s">
        <v>193</v>
      </c>
      <c r="AL56" s="66" t="s">
        <v>8</v>
      </c>
      <c r="AM56" s="66" t="s">
        <v>183</v>
      </c>
    </row>
    <row r="57" spans="1:39" ht="15.6" x14ac:dyDescent="0.3">
      <c r="A57" s="98" t="s">
        <v>555</v>
      </c>
      <c r="B57" s="99" t="s">
        <v>484</v>
      </c>
      <c r="C57" s="100" t="s">
        <v>161</v>
      </c>
      <c r="D57" s="98">
        <v>2010</v>
      </c>
      <c r="E57" s="98" t="s">
        <v>195</v>
      </c>
      <c r="F57" s="100" t="s">
        <v>188</v>
      </c>
      <c r="G57" s="100" t="s">
        <v>183</v>
      </c>
      <c r="I57" s="16" t="s">
        <v>77</v>
      </c>
      <c r="J57" s="62" t="s">
        <v>20</v>
      </c>
      <c r="K57" s="66" t="s">
        <v>89</v>
      </c>
      <c r="L57" s="67">
        <v>2011</v>
      </c>
      <c r="M57" s="67" t="s">
        <v>195</v>
      </c>
      <c r="N57" s="66" t="s">
        <v>17</v>
      </c>
      <c r="O57" s="66" t="s">
        <v>183</v>
      </c>
      <c r="Q57" s="16" t="s">
        <v>77</v>
      </c>
      <c r="R57" s="13" t="s">
        <v>13</v>
      </c>
      <c r="S57" s="66" t="s">
        <v>273</v>
      </c>
      <c r="T57" s="67">
        <v>2010</v>
      </c>
      <c r="U57" s="67" t="s">
        <v>195</v>
      </c>
      <c r="V57" s="66" t="s">
        <v>188</v>
      </c>
      <c r="W57" s="101" t="s">
        <v>183</v>
      </c>
      <c r="AG57" s="16" t="s">
        <v>77</v>
      </c>
      <c r="AH57" s="13" t="s">
        <v>18</v>
      </c>
      <c r="AI57" s="66" t="s">
        <v>300</v>
      </c>
      <c r="AJ57" s="67">
        <v>2014</v>
      </c>
      <c r="AK57" s="67" t="s">
        <v>193</v>
      </c>
      <c r="AL57" s="66" t="s">
        <v>8</v>
      </c>
      <c r="AM57" s="66" t="s">
        <v>183</v>
      </c>
    </row>
    <row r="58" spans="1:39" ht="15.6" x14ac:dyDescent="0.3">
      <c r="A58" s="98" t="s">
        <v>555</v>
      </c>
      <c r="B58" s="99" t="s">
        <v>484</v>
      </c>
      <c r="C58" s="100" t="s">
        <v>74</v>
      </c>
      <c r="D58" s="98">
        <v>2006</v>
      </c>
      <c r="E58" s="98" t="s">
        <v>546</v>
      </c>
      <c r="F58" s="100" t="s">
        <v>8</v>
      </c>
      <c r="G58" s="100" t="s">
        <v>183</v>
      </c>
      <c r="I58" s="16" t="s">
        <v>14</v>
      </c>
      <c r="J58" s="62" t="s">
        <v>19</v>
      </c>
      <c r="K58" s="66" t="s">
        <v>131</v>
      </c>
      <c r="L58" s="67">
        <v>2011</v>
      </c>
      <c r="M58" s="67" t="s">
        <v>195</v>
      </c>
      <c r="N58" s="66" t="s">
        <v>11</v>
      </c>
      <c r="O58" s="66" t="s">
        <v>183</v>
      </c>
      <c r="Q58" s="16" t="s">
        <v>14</v>
      </c>
      <c r="R58" s="13" t="s">
        <v>23</v>
      </c>
      <c r="S58" s="66" t="s">
        <v>159</v>
      </c>
      <c r="T58" s="67">
        <v>2010</v>
      </c>
      <c r="U58" s="67" t="s">
        <v>195</v>
      </c>
      <c r="V58" s="66" t="s">
        <v>5</v>
      </c>
      <c r="W58" s="101" t="s">
        <v>182</v>
      </c>
      <c r="AG58" s="16" t="s">
        <v>14</v>
      </c>
      <c r="AH58" s="13" t="s">
        <v>204</v>
      </c>
      <c r="AI58" s="66" t="s">
        <v>405</v>
      </c>
      <c r="AJ58" s="67">
        <v>2014</v>
      </c>
      <c r="AK58" s="67" t="s">
        <v>193</v>
      </c>
      <c r="AL58" s="66" t="s">
        <v>426</v>
      </c>
      <c r="AM58" s="66" t="s">
        <v>183</v>
      </c>
    </row>
    <row r="59" spans="1:39" ht="15.6" x14ac:dyDescent="0.3">
      <c r="A59" s="98" t="s">
        <v>555</v>
      </c>
      <c r="B59" s="99" t="s">
        <v>484</v>
      </c>
      <c r="C59" s="100" t="s">
        <v>430</v>
      </c>
      <c r="D59" s="98">
        <v>2006</v>
      </c>
      <c r="E59" s="98" t="s">
        <v>546</v>
      </c>
      <c r="F59" s="100" t="s">
        <v>188</v>
      </c>
      <c r="G59" s="100" t="s">
        <v>183</v>
      </c>
      <c r="I59" s="16" t="s">
        <v>360</v>
      </c>
      <c r="J59" s="62" t="s">
        <v>409</v>
      </c>
      <c r="K59" s="66" t="s">
        <v>151</v>
      </c>
      <c r="L59" s="67">
        <v>2010</v>
      </c>
      <c r="M59" s="67" t="s">
        <v>195</v>
      </c>
      <c r="N59" s="66" t="s">
        <v>17</v>
      </c>
      <c r="O59" s="66" t="s">
        <v>183</v>
      </c>
      <c r="Q59" s="16" t="s">
        <v>13</v>
      </c>
      <c r="R59" s="13" t="s">
        <v>18</v>
      </c>
      <c r="S59" s="66" t="s">
        <v>247</v>
      </c>
      <c r="T59" s="67">
        <v>2011</v>
      </c>
      <c r="U59" s="67" t="s">
        <v>195</v>
      </c>
      <c r="V59" s="66" t="s">
        <v>6</v>
      </c>
      <c r="W59" s="101" t="s">
        <v>182</v>
      </c>
      <c r="AG59" s="16" t="s">
        <v>13</v>
      </c>
      <c r="AH59" s="13" t="s">
        <v>205</v>
      </c>
      <c r="AI59" s="66" t="s">
        <v>383</v>
      </c>
      <c r="AJ59" s="67">
        <v>2014</v>
      </c>
      <c r="AK59" s="67" t="s">
        <v>193</v>
      </c>
      <c r="AL59" s="66" t="s">
        <v>123</v>
      </c>
      <c r="AM59" s="66" t="s">
        <v>182</v>
      </c>
    </row>
    <row r="60" spans="1:39" ht="15.6" x14ac:dyDescent="0.3">
      <c r="A60" s="98" t="s">
        <v>555</v>
      </c>
      <c r="B60" s="99" t="s">
        <v>484</v>
      </c>
      <c r="C60" s="100" t="s">
        <v>270</v>
      </c>
      <c r="D60" s="98">
        <v>2009</v>
      </c>
      <c r="E60" s="98" t="s">
        <v>547</v>
      </c>
      <c r="F60" s="100" t="s">
        <v>253</v>
      </c>
      <c r="G60" s="100" t="s">
        <v>183</v>
      </c>
      <c r="I60" s="16" t="s">
        <v>360</v>
      </c>
      <c r="J60" s="62" t="s">
        <v>409</v>
      </c>
      <c r="K60" s="66" t="s">
        <v>130</v>
      </c>
      <c r="L60" s="67">
        <v>2010</v>
      </c>
      <c r="M60" s="67" t="s">
        <v>195</v>
      </c>
      <c r="N60" s="66" t="s">
        <v>9</v>
      </c>
      <c r="O60" s="66" t="s">
        <v>183</v>
      </c>
      <c r="Q60" s="16" t="s">
        <v>23</v>
      </c>
      <c r="R60" s="13" t="s">
        <v>22</v>
      </c>
      <c r="S60" s="66" t="s">
        <v>344</v>
      </c>
      <c r="T60" s="67">
        <v>2012</v>
      </c>
      <c r="U60" s="67" t="s">
        <v>194</v>
      </c>
      <c r="V60" s="66" t="s">
        <v>40</v>
      </c>
      <c r="W60" s="101" t="s">
        <v>183</v>
      </c>
      <c r="AG60" s="16" t="s">
        <v>23</v>
      </c>
      <c r="AH60" s="13" t="s">
        <v>206</v>
      </c>
      <c r="AI60" s="66" t="s">
        <v>508</v>
      </c>
      <c r="AJ60" s="67">
        <v>2014</v>
      </c>
      <c r="AK60" s="67" t="s">
        <v>193</v>
      </c>
      <c r="AL60" s="66" t="s">
        <v>123</v>
      </c>
      <c r="AM60" s="66" t="s">
        <v>182</v>
      </c>
    </row>
    <row r="61" spans="1:39" ht="15.6" x14ac:dyDescent="0.3">
      <c r="A61" s="98" t="s">
        <v>555</v>
      </c>
      <c r="B61" s="99" t="s">
        <v>484</v>
      </c>
      <c r="C61" s="100" t="s">
        <v>340</v>
      </c>
      <c r="D61" s="98">
        <v>2008</v>
      </c>
      <c r="E61" s="98" t="s">
        <v>547</v>
      </c>
      <c r="F61" s="100" t="s">
        <v>253</v>
      </c>
      <c r="G61" s="100" t="s">
        <v>183</v>
      </c>
      <c r="I61" s="16" t="s">
        <v>529</v>
      </c>
      <c r="J61" s="62" t="s">
        <v>467</v>
      </c>
      <c r="K61" s="66" t="s">
        <v>153</v>
      </c>
      <c r="L61" s="67">
        <v>2010</v>
      </c>
      <c r="M61" s="67" t="s">
        <v>195</v>
      </c>
      <c r="N61" s="66" t="s">
        <v>11</v>
      </c>
      <c r="O61" s="66" t="s">
        <v>183</v>
      </c>
      <c r="Q61" s="16" t="s">
        <v>18</v>
      </c>
      <c r="R61" s="13" t="s">
        <v>204</v>
      </c>
      <c r="S61" s="66" t="s">
        <v>305</v>
      </c>
      <c r="T61" s="67">
        <v>2010</v>
      </c>
      <c r="U61" s="67" t="s">
        <v>195</v>
      </c>
      <c r="V61" s="66" t="s">
        <v>145</v>
      </c>
      <c r="W61" s="101" t="s">
        <v>183</v>
      </c>
      <c r="AG61" s="16" t="s">
        <v>18</v>
      </c>
      <c r="AH61" s="13" t="s">
        <v>48</v>
      </c>
      <c r="AI61" s="66" t="s">
        <v>352</v>
      </c>
      <c r="AJ61" s="67">
        <v>2014</v>
      </c>
      <c r="AK61" s="67" t="s">
        <v>193</v>
      </c>
      <c r="AL61" s="66" t="s">
        <v>123</v>
      </c>
      <c r="AM61" s="66" t="s">
        <v>182</v>
      </c>
    </row>
    <row r="62" spans="1:39" ht="15.6" x14ac:dyDescent="0.3">
      <c r="A62" s="98" t="s">
        <v>555</v>
      </c>
      <c r="B62" s="99" t="s">
        <v>484</v>
      </c>
      <c r="C62" s="100" t="s">
        <v>471</v>
      </c>
      <c r="D62" s="98">
        <v>2007</v>
      </c>
      <c r="E62" s="98" t="s">
        <v>546</v>
      </c>
      <c r="F62" s="100" t="s">
        <v>415</v>
      </c>
      <c r="G62" s="100" t="s">
        <v>182</v>
      </c>
      <c r="I62" s="16" t="s">
        <v>529</v>
      </c>
      <c r="J62" s="62" t="s">
        <v>467</v>
      </c>
      <c r="K62" s="66" t="s">
        <v>168</v>
      </c>
      <c r="L62" s="67">
        <v>2011</v>
      </c>
      <c r="M62" s="67" t="s">
        <v>195</v>
      </c>
      <c r="N62" s="66" t="s">
        <v>17</v>
      </c>
      <c r="O62" s="66" t="s">
        <v>183</v>
      </c>
      <c r="Q62" s="16" t="s">
        <v>22</v>
      </c>
      <c r="R62" s="13" t="s">
        <v>20</v>
      </c>
      <c r="S62" s="66" t="s">
        <v>127</v>
      </c>
      <c r="T62" s="67">
        <v>2010</v>
      </c>
      <c r="U62" s="67" t="s">
        <v>195</v>
      </c>
      <c r="V62" s="66" t="s">
        <v>11</v>
      </c>
      <c r="W62" s="101" t="s">
        <v>183</v>
      </c>
      <c r="AG62" s="16" t="s">
        <v>22</v>
      </c>
      <c r="AH62" s="13" t="s">
        <v>50</v>
      </c>
      <c r="AI62" s="66" t="s">
        <v>405</v>
      </c>
      <c r="AJ62" s="67">
        <v>2014</v>
      </c>
      <c r="AK62" s="67" t="s">
        <v>193</v>
      </c>
      <c r="AL62" s="66" t="s">
        <v>40</v>
      </c>
      <c r="AM62" s="66" t="s">
        <v>183</v>
      </c>
    </row>
    <row r="63" spans="1:39" ht="15.6" x14ac:dyDescent="0.3">
      <c r="A63" s="98" t="s">
        <v>556</v>
      </c>
      <c r="B63" s="99" t="s">
        <v>485</v>
      </c>
      <c r="C63" s="100" t="s">
        <v>121</v>
      </c>
      <c r="D63" s="98">
        <v>2008</v>
      </c>
      <c r="E63" s="98" t="s">
        <v>547</v>
      </c>
      <c r="F63" s="100" t="s">
        <v>11</v>
      </c>
      <c r="G63" s="100" t="s">
        <v>183</v>
      </c>
      <c r="I63" s="16" t="s">
        <v>211</v>
      </c>
      <c r="J63" s="62" t="s">
        <v>212</v>
      </c>
      <c r="K63" s="66" t="s">
        <v>67</v>
      </c>
      <c r="L63" s="67">
        <v>2012</v>
      </c>
      <c r="M63" s="67" t="s">
        <v>194</v>
      </c>
      <c r="N63" s="66" t="s">
        <v>9</v>
      </c>
      <c r="O63" s="66" t="s">
        <v>183</v>
      </c>
      <c r="Q63" s="16" t="s">
        <v>477</v>
      </c>
      <c r="R63" s="13" t="s">
        <v>409</v>
      </c>
      <c r="S63" s="66" t="s">
        <v>295</v>
      </c>
      <c r="T63" s="67">
        <v>2012</v>
      </c>
      <c r="U63" s="67" t="s">
        <v>194</v>
      </c>
      <c r="V63" s="66" t="s">
        <v>280</v>
      </c>
      <c r="W63" s="101" t="s">
        <v>183</v>
      </c>
      <c r="AG63" s="16" t="s">
        <v>211</v>
      </c>
      <c r="AH63" s="13" t="s">
        <v>251</v>
      </c>
      <c r="AI63" s="66" t="s">
        <v>462</v>
      </c>
      <c r="AJ63" s="67">
        <v>2014</v>
      </c>
      <c r="AK63" s="67" t="s">
        <v>193</v>
      </c>
      <c r="AL63" s="66" t="s">
        <v>7</v>
      </c>
      <c r="AM63" s="66" t="s">
        <v>182</v>
      </c>
    </row>
    <row r="64" spans="1:39" ht="15.6" x14ac:dyDescent="0.3">
      <c r="A64" s="98" t="s">
        <v>556</v>
      </c>
      <c r="B64" s="99" t="s">
        <v>485</v>
      </c>
      <c r="C64" s="100" t="s">
        <v>219</v>
      </c>
      <c r="D64" s="98">
        <v>2009</v>
      </c>
      <c r="E64" s="98" t="s">
        <v>547</v>
      </c>
      <c r="F64" s="100" t="s">
        <v>17</v>
      </c>
      <c r="G64" s="100" t="s">
        <v>183</v>
      </c>
      <c r="I64" s="16" t="s">
        <v>204</v>
      </c>
      <c r="J64" s="62" t="s">
        <v>251</v>
      </c>
      <c r="K64" s="66" t="s">
        <v>161</v>
      </c>
      <c r="L64" s="67">
        <v>2010</v>
      </c>
      <c r="M64" s="67" t="s">
        <v>195</v>
      </c>
      <c r="N64" s="66" t="s">
        <v>188</v>
      </c>
      <c r="O64" s="66" t="s">
        <v>183</v>
      </c>
      <c r="Q64" s="16" t="s">
        <v>477</v>
      </c>
      <c r="R64" s="13" t="s">
        <v>409</v>
      </c>
      <c r="S64" s="66" t="s">
        <v>262</v>
      </c>
      <c r="T64" s="67">
        <v>2014</v>
      </c>
      <c r="U64" s="67" t="s">
        <v>193</v>
      </c>
      <c r="V64" s="66" t="s">
        <v>11</v>
      </c>
      <c r="W64" s="101" t="s">
        <v>183</v>
      </c>
      <c r="AG64" s="16" t="s">
        <v>204</v>
      </c>
      <c r="AH64" s="13" t="s">
        <v>478</v>
      </c>
      <c r="AI64" s="66" t="s">
        <v>461</v>
      </c>
      <c r="AJ64" s="67">
        <v>2016</v>
      </c>
      <c r="AK64" s="67" t="s">
        <v>193</v>
      </c>
      <c r="AL64" s="66" t="s">
        <v>7</v>
      </c>
      <c r="AM64" s="66" t="s">
        <v>182</v>
      </c>
    </row>
    <row r="65" spans="1:39" ht="15.6" x14ac:dyDescent="0.3">
      <c r="A65" s="98" t="s">
        <v>556</v>
      </c>
      <c r="B65" s="99" t="s">
        <v>485</v>
      </c>
      <c r="C65" s="100" t="s">
        <v>261</v>
      </c>
      <c r="D65" s="98">
        <v>2010</v>
      </c>
      <c r="E65" s="98" t="s">
        <v>195</v>
      </c>
      <c r="F65" s="100" t="s">
        <v>8</v>
      </c>
      <c r="G65" s="100" t="s">
        <v>183</v>
      </c>
      <c r="I65" s="16" t="s">
        <v>20</v>
      </c>
      <c r="J65" s="62" t="s">
        <v>80</v>
      </c>
      <c r="K65" s="66" t="s">
        <v>241</v>
      </c>
      <c r="L65" s="67">
        <v>2011</v>
      </c>
      <c r="M65" s="67" t="s">
        <v>195</v>
      </c>
      <c r="N65" s="66" t="s">
        <v>17</v>
      </c>
      <c r="O65" s="66" t="s">
        <v>183</v>
      </c>
      <c r="Q65" s="16" t="s">
        <v>20</v>
      </c>
      <c r="R65" s="13" t="s">
        <v>48</v>
      </c>
      <c r="S65" s="66" t="s">
        <v>296</v>
      </c>
      <c r="T65" s="67">
        <v>2012</v>
      </c>
      <c r="U65" s="67" t="s">
        <v>194</v>
      </c>
      <c r="V65" s="66" t="s">
        <v>280</v>
      </c>
      <c r="W65" s="101" t="s">
        <v>183</v>
      </c>
      <c r="AG65" s="16" t="s">
        <v>532</v>
      </c>
      <c r="AH65" s="13" t="s">
        <v>510</v>
      </c>
      <c r="AI65" s="66" t="s">
        <v>427</v>
      </c>
      <c r="AJ65" s="67">
        <v>2016</v>
      </c>
      <c r="AK65" s="67" t="s">
        <v>193</v>
      </c>
      <c r="AL65" s="66" t="s">
        <v>9</v>
      </c>
      <c r="AM65" s="66" t="s">
        <v>183</v>
      </c>
    </row>
    <row r="66" spans="1:39" ht="15.6" x14ac:dyDescent="0.3">
      <c r="A66" s="98" t="s">
        <v>556</v>
      </c>
      <c r="B66" s="99" t="s">
        <v>485</v>
      </c>
      <c r="C66" s="100" t="s">
        <v>105</v>
      </c>
      <c r="D66" s="98">
        <v>2009</v>
      </c>
      <c r="E66" s="98" t="s">
        <v>547</v>
      </c>
      <c r="F66" s="100" t="s">
        <v>8</v>
      </c>
      <c r="G66" s="100" t="s">
        <v>183</v>
      </c>
      <c r="I66" s="16" t="s">
        <v>19</v>
      </c>
      <c r="J66" s="62" t="s">
        <v>493</v>
      </c>
      <c r="K66" s="66" t="s">
        <v>75</v>
      </c>
      <c r="L66" s="67">
        <v>2010</v>
      </c>
      <c r="M66" s="67" t="s">
        <v>195</v>
      </c>
      <c r="N66" s="66" t="s">
        <v>40</v>
      </c>
      <c r="O66" s="66" t="s">
        <v>183</v>
      </c>
      <c r="Q66" s="16" t="s">
        <v>19</v>
      </c>
      <c r="R66" s="13" t="s">
        <v>50</v>
      </c>
      <c r="S66" s="66" t="s">
        <v>348</v>
      </c>
      <c r="T66" s="67">
        <v>2012</v>
      </c>
      <c r="U66" s="67" t="s">
        <v>194</v>
      </c>
      <c r="V66" s="66" t="s">
        <v>280</v>
      </c>
      <c r="W66" s="101" t="s">
        <v>183</v>
      </c>
      <c r="AG66" s="16" t="s">
        <v>532</v>
      </c>
      <c r="AH66" s="13" t="s">
        <v>510</v>
      </c>
      <c r="AI66" s="66" t="s">
        <v>406</v>
      </c>
      <c r="AJ66" s="67">
        <v>2014</v>
      </c>
      <c r="AK66" s="67" t="s">
        <v>193</v>
      </c>
      <c r="AL66" s="66" t="s">
        <v>29</v>
      </c>
      <c r="AM66" s="66" t="s">
        <v>182</v>
      </c>
    </row>
    <row r="67" spans="1:39" ht="15.6" x14ac:dyDescent="0.3">
      <c r="A67" s="98" t="s">
        <v>556</v>
      </c>
      <c r="B67" s="99" t="s">
        <v>485</v>
      </c>
      <c r="C67" s="100" t="s">
        <v>176</v>
      </c>
      <c r="D67" s="98">
        <v>2008</v>
      </c>
      <c r="E67" s="98" t="s">
        <v>547</v>
      </c>
      <c r="F67" s="100" t="s">
        <v>102</v>
      </c>
      <c r="G67" s="100" t="s">
        <v>183</v>
      </c>
      <c r="I67" s="16" t="s">
        <v>205</v>
      </c>
      <c r="J67" s="62" t="s">
        <v>312</v>
      </c>
      <c r="K67" s="66" t="s">
        <v>292</v>
      </c>
      <c r="L67" s="67">
        <v>2012</v>
      </c>
      <c r="M67" s="67" t="s">
        <v>194</v>
      </c>
      <c r="N67" s="66" t="s">
        <v>10</v>
      </c>
      <c r="O67" s="66" t="s">
        <v>182</v>
      </c>
      <c r="Q67" s="16" t="s">
        <v>531</v>
      </c>
      <c r="R67" s="13" t="s">
        <v>453</v>
      </c>
      <c r="S67" s="66" t="s">
        <v>447</v>
      </c>
      <c r="T67" s="67">
        <v>2012</v>
      </c>
      <c r="U67" s="67" t="s">
        <v>194</v>
      </c>
      <c r="V67" s="66" t="s">
        <v>5</v>
      </c>
      <c r="W67" s="101" t="s">
        <v>182</v>
      </c>
      <c r="AG67" s="16" t="s">
        <v>532</v>
      </c>
      <c r="AH67" s="13" t="s">
        <v>510</v>
      </c>
      <c r="AI67" s="66" t="s">
        <v>339</v>
      </c>
      <c r="AJ67" s="67">
        <v>2014</v>
      </c>
      <c r="AK67" s="67" t="s">
        <v>193</v>
      </c>
      <c r="AL67" s="66" t="s">
        <v>40</v>
      </c>
      <c r="AM67" s="66" t="s">
        <v>183</v>
      </c>
    </row>
    <row r="68" spans="1:39" ht="15.6" x14ac:dyDescent="0.3">
      <c r="A68" s="98" t="s">
        <v>556</v>
      </c>
      <c r="B68" s="99" t="s">
        <v>485</v>
      </c>
      <c r="C68" s="100" t="s">
        <v>207</v>
      </c>
      <c r="D68" s="98">
        <v>2006</v>
      </c>
      <c r="E68" s="98" t="s">
        <v>546</v>
      </c>
      <c r="F68" s="100" t="s">
        <v>5</v>
      </c>
      <c r="G68" s="100" t="s">
        <v>182</v>
      </c>
      <c r="I68" s="16" t="s">
        <v>206</v>
      </c>
      <c r="J68" s="62" t="s">
        <v>313</v>
      </c>
      <c r="K68" s="66" t="s">
        <v>229</v>
      </c>
      <c r="L68" s="67">
        <v>2011</v>
      </c>
      <c r="M68" s="67" t="s">
        <v>195</v>
      </c>
      <c r="N68" s="66" t="s">
        <v>40</v>
      </c>
      <c r="O68" s="66" t="s">
        <v>183</v>
      </c>
      <c r="Q68" s="16" t="s">
        <v>531</v>
      </c>
      <c r="R68" s="13" t="s">
        <v>453</v>
      </c>
      <c r="S68" s="66" t="s">
        <v>347</v>
      </c>
      <c r="T68" s="67">
        <v>2013</v>
      </c>
      <c r="U68" s="67" t="s">
        <v>194</v>
      </c>
      <c r="V68" s="66" t="s">
        <v>280</v>
      </c>
      <c r="W68" s="101" t="s">
        <v>183</v>
      </c>
      <c r="AG68" s="16" t="s">
        <v>533</v>
      </c>
      <c r="AH68" s="13" t="s">
        <v>511</v>
      </c>
      <c r="AI68" s="66" t="s">
        <v>496</v>
      </c>
      <c r="AJ68" s="67">
        <v>2014</v>
      </c>
      <c r="AK68" s="67" t="s">
        <v>193</v>
      </c>
      <c r="AL68" s="66" t="s">
        <v>64</v>
      </c>
      <c r="AM68" s="66" t="s">
        <v>183</v>
      </c>
    </row>
    <row r="69" spans="1:39" ht="15.6" x14ac:dyDescent="0.3">
      <c r="A69" s="98" t="s">
        <v>556</v>
      </c>
      <c r="B69" s="99" t="s">
        <v>485</v>
      </c>
      <c r="C69" s="100" t="s">
        <v>108</v>
      </c>
      <c r="D69" s="98">
        <v>2010</v>
      </c>
      <c r="E69" s="98" t="s">
        <v>195</v>
      </c>
      <c r="F69" s="100" t="s">
        <v>9</v>
      </c>
      <c r="G69" s="100" t="s">
        <v>183</v>
      </c>
      <c r="I69" s="16" t="s">
        <v>48</v>
      </c>
      <c r="J69" s="62" t="s">
        <v>245</v>
      </c>
      <c r="K69" s="66" t="s">
        <v>228</v>
      </c>
      <c r="L69" s="67">
        <v>2011</v>
      </c>
      <c r="M69" s="67" t="s">
        <v>195</v>
      </c>
      <c r="N69" s="66" t="s">
        <v>40</v>
      </c>
      <c r="O69" s="66" t="s">
        <v>183</v>
      </c>
      <c r="Q69" s="16" t="s">
        <v>531</v>
      </c>
      <c r="R69" s="13" t="s">
        <v>453</v>
      </c>
      <c r="S69" s="66" t="s">
        <v>345</v>
      </c>
      <c r="T69" s="67">
        <v>2012</v>
      </c>
      <c r="U69" s="67" t="s">
        <v>194</v>
      </c>
      <c r="V69" s="66" t="s">
        <v>280</v>
      </c>
      <c r="W69" s="101" t="s">
        <v>183</v>
      </c>
      <c r="AG69" s="16" t="s">
        <v>533</v>
      </c>
      <c r="AH69" s="13" t="s">
        <v>511</v>
      </c>
      <c r="AI69" s="66" t="s">
        <v>509</v>
      </c>
      <c r="AJ69" s="67">
        <v>2014</v>
      </c>
      <c r="AK69" s="67" t="s">
        <v>193</v>
      </c>
      <c r="AL69" s="66" t="s">
        <v>40</v>
      </c>
      <c r="AM69" s="66" t="s">
        <v>183</v>
      </c>
    </row>
    <row r="70" spans="1:39" ht="15.6" x14ac:dyDescent="0.3">
      <c r="A70" s="98" t="s">
        <v>556</v>
      </c>
      <c r="B70" s="99" t="s">
        <v>485</v>
      </c>
      <c r="C70" s="100" t="s">
        <v>314</v>
      </c>
      <c r="D70" s="98">
        <v>2009</v>
      </c>
      <c r="E70" s="98" t="s">
        <v>547</v>
      </c>
      <c r="F70" s="100" t="s">
        <v>6</v>
      </c>
      <c r="G70" s="100" t="s">
        <v>182</v>
      </c>
      <c r="I70" s="16" t="s">
        <v>50</v>
      </c>
      <c r="J70" s="62" t="s">
        <v>384</v>
      </c>
      <c r="K70" s="66" t="s">
        <v>259</v>
      </c>
      <c r="L70" s="67">
        <v>2012</v>
      </c>
      <c r="M70" s="67" t="s">
        <v>194</v>
      </c>
      <c r="N70" s="66" t="s">
        <v>40</v>
      </c>
      <c r="O70" s="66" t="s">
        <v>183</v>
      </c>
      <c r="Q70" s="16" t="s">
        <v>541</v>
      </c>
      <c r="R70" s="13" t="s">
        <v>525</v>
      </c>
      <c r="S70" s="66" t="s">
        <v>524</v>
      </c>
      <c r="T70" s="67">
        <v>2012</v>
      </c>
      <c r="U70" s="67" t="s">
        <v>194</v>
      </c>
      <c r="V70" s="66" t="s">
        <v>253</v>
      </c>
      <c r="W70" s="101" t="s">
        <v>183</v>
      </c>
      <c r="AG70" s="16" t="s">
        <v>533</v>
      </c>
      <c r="AH70" s="13" t="s">
        <v>511</v>
      </c>
      <c r="AI70" s="66" t="s">
        <v>364</v>
      </c>
      <c r="AJ70" s="67">
        <v>2014</v>
      </c>
      <c r="AK70" s="67" t="s">
        <v>193</v>
      </c>
      <c r="AL70" s="66" t="s">
        <v>7</v>
      </c>
      <c r="AM70" s="66" t="s">
        <v>182</v>
      </c>
    </row>
    <row r="71" spans="1:39" ht="15.6" x14ac:dyDescent="0.3">
      <c r="A71" s="98" t="s">
        <v>556</v>
      </c>
      <c r="B71" s="99" t="s">
        <v>486</v>
      </c>
      <c r="C71" s="100" t="s">
        <v>276</v>
      </c>
      <c r="D71" s="98">
        <v>2008</v>
      </c>
      <c r="E71" s="98" t="s">
        <v>547</v>
      </c>
      <c r="F71" s="100" t="s">
        <v>6</v>
      </c>
      <c r="G71" s="100" t="s">
        <v>182</v>
      </c>
      <c r="I71" s="16" t="s">
        <v>54</v>
      </c>
      <c r="J71" s="62" t="s">
        <v>325</v>
      </c>
      <c r="K71" s="66" t="s">
        <v>88</v>
      </c>
      <c r="L71" s="67">
        <v>2010</v>
      </c>
      <c r="M71" s="67" t="s">
        <v>195</v>
      </c>
      <c r="N71" s="66" t="s">
        <v>17</v>
      </c>
      <c r="O71" s="66" t="s">
        <v>183</v>
      </c>
      <c r="Q71" s="16" t="s">
        <v>541</v>
      </c>
      <c r="R71" s="13" t="s">
        <v>525</v>
      </c>
      <c r="S71" s="66" t="s">
        <v>463</v>
      </c>
      <c r="T71" s="67">
        <v>2010</v>
      </c>
      <c r="U71" s="67" t="s">
        <v>195</v>
      </c>
      <c r="V71" s="66" t="s">
        <v>253</v>
      </c>
      <c r="W71" s="101" t="s">
        <v>183</v>
      </c>
      <c r="AG71" s="16" t="s">
        <v>533</v>
      </c>
      <c r="AH71" s="13" t="s">
        <v>511</v>
      </c>
      <c r="AI71" s="66" t="s">
        <v>332</v>
      </c>
      <c r="AJ71" s="67">
        <v>2014</v>
      </c>
      <c r="AK71" s="67" t="s">
        <v>193</v>
      </c>
      <c r="AL71" s="66" t="s">
        <v>5</v>
      </c>
      <c r="AM71" s="66" t="s">
        <v>182</v>
      </c>
    </row>
    <row r="72" spans="1:39" ht="15.6" x14ac:dyDescent="0.3">
      <c r="A72" s="98" t="s">
        <v>557</v>
      </c>
      <c r="B72" s="99" t="s">
        <v>486</v>
      </c>
      <c r="C72" s="100" t="s">
        <v>263</v>
      </c>
      <c r="D72" s="98">
        <v>2006</v>
      </c>
      <c r="E72" s="98" t="s">
        <v>546</v>
      </c>
      <c r="F72" s="100" t="s">
        <v>6</v>
      </c>
      <c r="G72" s="100" t="s">
        <v>182</v>
      </c>
      <c r="I72" s="16" t="s">
        <v>212</v>
      </c>
      <c r="J72" s="62" t="s">
        <v>326</v>
      </c>
      <c r="K72" s="66" t="s">
        <v>287</v>
      </c>
      <c r="L72" s="67">
        <v>2010</v>
      </c>
      <c r="M72" s="67" t="s">
        <v>195</v>
      </c>
      <c r="N72" s="66" t="s">
        <v>6</v>
      </c>
      <c r="O72" s="66" t="s">
        <v>182</v>
      </c>
      <c r="Q72" s="16" t="s">
        <v>541</v>
      </c>
      <c r="R72" s="13" t="s">
        <v>525</v>
      </c>
      <c r="S72" s="66" t="s">
        <v>464</v>
      </c>
      <c r="T72" s="67">
        <v>2011</v>
      </c>
      <c r="U72" s="67" t="s">
        <v>195</v>
      </c>
      <c r="V72" s="66" t="s">
        <v>9</v>
      </c>
      <c r="W72" s="101" t="s">
        <v>183</v>
      </c>
      <c r="AG72" s="16" t="s">
        <v>533</v>
      </c>
      <c r="AH72" s="13" t="s">
        <v>511</v>
      </c>
      <c r="AI72" s="66" t="s">
        <v>446</v>
      </c>
      <c r="AJ72" s="67">
        <v>2015</v>
      </c>
      <c r="AK72" s="67" t="s">
        <v>193</v>
      </c>
      <c r="AL72" s="66" t="s">
        <v>17</v>
      </c>
      <c r="AM72" s="66" t="s">
        <v>183</v>
      </c>
    </row>
    <row r="73" spans="1:39" ht="15.6" x14ac:dyDescent="0.3">
      <c r="A73" s="98" t="s">
        <v>557</v>
      </c>
      <c r="B73" s="99" t="s">
        <v>486</v>
      </c>
      <c r="C73" s="100" t="s">
        <v>264</v>
      </c>
      <c r="D73" s="98">
        <v>2007</v>
      </c>
      <c r="E73" s="98" t="s">
        <v>546</v>
      </c>
      <c r="F73" s="100" t="s">
        <v>6</v>
      </c>
      <c r="G73" s="100" t="s">
        <v>182</v>
      </c>
      <c r="I73" s="16" t="s">
        <v>251</v>
      </c>
      <c r="J73" s="62" t="s">
        <v>368</v>
      </c>
      <c r="K73" s="66" t="s">
        <v>261</v>
      </c>
      <c r="L73" s="67">
        <v>2010</v>
      </c>
      <c r="M73" s="67" t="s">
        <v>195</v>
      </c>
      <c r="N73" s="66" t="s">
        <v>8</v>
      </c>
      <c r="O73" s="66" t="s">
        <v>183</v>
      </c>
      <c r="Q73" s="16" t="s">
        <v>541</v>
      </c>
      <c r="R73" s="13" t="s">
        <v>525</v>
      </c>
      <c r="S73" s="66" t="s">
        <v>386</v>
      </c>
      <c r="T73" s="67">
        <v>2011</v>
      </c>
      <c r="U73" s="67" t="s">
        <v>195</v>
      </c>
      <c r="V73" s="66" t="s">
        <v>7</v>
      </c>
      <c r="W73" s="101" t="s">
        <v>182</v>
      </c>
    </row>
    <row r="74" spans="1:39" ht="15.6" x14ac:dyDescent="0.3">
      <c r="A74" s="98" t="s">
        <v>557</v>
      </c>
      <c r="B74" s="99" t="s">
        <v>486</v>
      </c>
      <c r="C74" s="100" t="s">
        <v>414</v>
      </c>
      <c r="D74" s="98">
        <v>2008</v>
      </c>
      <c r="E74" s="98" t="s">
        <v>547</v>
      </c>
      <c r="F74" s="100" t="s">
        <v>415</v>
      </c>
      <c r="G74" s="100" t="s">
        <v>182</v>
      </c>
      <c r="I74" s="16" t="s">
        <v>80</v>
      </c>
      <c r="J74" s="62" t="s">
        <v>431</v>
      </c>
      <c r="K74" s="66" t="s">
        <v>387</v>
      </c>
      <c r="L74" s="67">
        <v>2010</v>
      </c>
      <c r="M74" s="67" t="s">
        <v>195</v>
      </c>
      <c r="N74" s="66" t="s">
        <v>370</v>
      </c>
      <c r="O74" s="66" t="s">
        <v>182</v>
      </c>
      <c r="Q74" s="16" t="s">
        <v>541</v>
      </c>
      <c r="R74" s="13" t="s">
        <v>525</v>
      </c>
      <c r="S74" s="66" t="s">
        <v>165</v>
      </c>
      <c r="T74" s="67">
        <v>2011</v>
      </c>
      <c r="U74" s="67" t="s">
        <v>195</v>
      </c>
      <c r="V74" s="66" t="s">
        <v>64</v>
      </c>
      <c r="W74" s="101" t="s">
        <v>183</v>
      </c>
    </row>
    <row r="75" spans="1:39" ht="15.6" x14ac:dyDescent="0.3">
      <c r="A75" s="98" t="s">
        <v>557</v>
      </c>
      <c r="B75" s="99" t="s">
        <v>486</v>
      </c>
      <c r="C75" s="100" t="s">
        <v>416</v>
      </c>
      <c r="D75" s="98">
        <v>2010</v>
      </c>
      <c r="E75" s="98" t="s">
        <v>195</v>
      </c>
      <c r="F75" s="100" t="s">
        <v>415</v>
      </c>
      <c r="G75" s="100" t="s">
        <v>182</v>
      </c>
      <c r="I75" s="16" t="s">
        <v>143</v>
      </c>
      <c r="J75" s="62" t="s">
        <v>432</v>
      </c>
      <c r="K75" s="66" t="s">
        <v>516</v>
      </c>
      <c r="L75" s="67">
        <v>2010</v>
      </c>
      <c r="M75" s="67" t="s">
        <v>195</v>
      </c>
      <c r="N75" s="66" t="s">
        <v>184</v>
      </c>
      <c r="O75" s="66" t="s">
        <v>182</v>
      </c>
      <c r="Q75" s="16" t="s">
        <v>541</v>
      </c>
      <c r="R75" s="13" t="s">
        <v>525</v>
      </c>
      <c r="S75" s="66" t="s">
        <v>346</v>
      </c>
      <c r="T75" s="67">
        <v>2013</v>
      </c>
      <c r="U75" s="67" t="s">
        <v>194</v>
      </c>
      <c r="V75" s="66" t="s">
        <v>280</v>
      </c>
      <c r="W75" s="101" t="s">
        <v>183</v>
      </c>
    </row>
    <row r="76" spans="1:39" ht="15.6" x14ac:dyDescent="0.3">
      <c r="A76" s="98" t="s">
        <v>557</v>
      </c>
      <c r="B76" s="99" t="s">
        <v>486</v>
      </c>
      <c r="C76" s="100" t="s">
        <v>290</v>
      </c>
      <c r="D76" s="98">
        <v>2014</v>
      </c>
      <c r="E76" s="98" t="s">
        <v>193</v>
      </c>
      <c r="F76" s="100" t="s">
        <v>123</v>
      </c>
      <c r="G76" s="100" t="s">
        <v>182</v>
      </c>
      <c r="I76" s="16" t="s">
        <v>542</v>
      </c>
      <c r="J76" s="62" t="s">
        <v>490</v>
      </c>
      <c r="K76" s="66" t="s">
        <v>288</v>
      </c>
      <c r="L76" s="67">
        <v>2012</v>
      </c>
      <c r="M76" s="67" t="s">
        <v>194</v>
      </c>
      <c r="N76" s="66" t="s">
        <v>6</v>
      </c>
      <c r="O76" s="66" t="s">
        <v>182</v>
      </c>
    </row>
    <row r="77" spans="1:39" ht="15.6" x14ac:dyDescent="0.3">
      <c r="A77" s="98" t="s">
        <v>557</v>
      </c>
      <c r="B77" s="99" t="s">
        <v>486</v>
      </c>
      <c r="C77" s="100" t="s">
        <v>455</v>
      </c>
      <c r="D77" s="98">
        <v>2010</v>
      </c>
      <c r="E77" s="98" t="s">
        <v>195</v>
      </c>
      <c r="F77" s="100" t="s">
        <v>5</v>
      </c>
      <c r="G77" s="100" t="s">
        <v>182</v>
      </c>
      <c r="I77" s="16" t="s">
        <v>542</v>
      </c>
      <c r="J77" s="62" t="s">
        <v>490</v>
      </c>
      <c r="K77" s="66" t="s">
        <v>284</v>
      </c>
      <c r="L77" s="67">
        <v>2010</v>
      </c>
      <c r="M77" s="67" t="s">
        <v>195</v>
      </c>
      <c r="N77" s="66" t="s">
        <v>192</v>
      </c>
      <c r="O77" s="66" t="s">
        <v>183</v>
      </c>
    </row>
    <row r="78" spans="1:39" ht="15.6" x14ac:dyDescent="0.3">
      <c r="A78" s="98" t="s">
        <v>557</v>
      </c>
      <c r="B78" s="99" t="s">
        <v>486</v>
      </c>
      <c r="C78" s="100" t="s">
        <v>454</v>
      </c>
      <c r="D78" s="98">
        <v>2009</v>
      </c>
      <c r="E78" s="98" t="s">
        <v>547</v>
      </c>
      <c r="F78" s="100" t="s">
        <v>5</v>
      </c>
      <c r="G78" s="100" t="s">
        <v>182</v>
      </c>
      <c r="I78" s="16" t="s">
        <v>313</v>
      </c>
      <c r="J78" s="62" t="s">
        <v>481</v>
      </c>
      <c r="K78" s="66" t="s">
        <v>372</v>
      </c>
      <c r="L78" s="67">
        <v>2011</v>
      </c>
      <c r="M78" s="67" t="s">
        <v>195</v>
      </c>
      <c r="N78" s="66" t="s">
        <v>10</v>
      </c>
      <c r="O78" s="66" t="s">
        <v>182</v>
      </c>
    </row>
    <row r="79" spans="1:39" ht="15.6" x14ac:dyDescent="0.3">
      <c r="A79" s="98" t="s">
        <v>557</v>
      </c>
      <c r="B79" s="99" t="s">
        <v>486</v>
      </c>
      <c r="C79" s="100" t="s">
        <v>259</v>
      </c>
      <c r="D79" s="98">
        <v>2012</v>
      </c>
      <c r="E79" s="98" t="s">
        <v>194</v>
      </c>
      <c r="F79" s="100" t="s">
        <v>40</v>
      </c>
      <c r="G79" s="100" t="s">
        <v>183</v>
      </c>
      <c r="I79" s="16" t="s">
        <v>244</v>
      </c>
      <c r="J79" s="62" t="s">
        <v>440</v>
      </c>
      <c r="K79" s="66" t="s">
        <v>243</v>
      </c>
      <c r="L79" s="67">
        <v>2011</v>
      </c>
      <c r="M79" s="67" t="s">
        <v>195</v>
      </c>
      <c r="N79" s="66" t="s">
        <v>8</v>
      </c>
      <c r="O79" s="66" t="s">
        <v>183</v>
      </c>
    </row>
    <row r="80" spans="1:39" ht="15.6" x14ac:dyDescent="0.3">
      <c r="A80" s="98" t="s">
        <v>557</v>
      </c>
      <c r="B80" s="99" t="s">
        <v>486</v>
      </c>
      <c r="C80" s="100" t="s">
        <v>472</v>
      </c>
      <c r="D80" s="98">
        <v>2009</v>
      </c>
      <c r="E80" s="98" t="s">
        <v>547</v>
      </c>
      <c r="F80" s="100" t="s">
        <v>415</v>
      </c>
      <c r="G80" s="100" t="s">
        <v>182</v>
      </c>
      <c r="I80" s="16" t="s">
        <v>245</v>
      </c>
      <c r="J80" s="62" t="s">
        <v>441</v>
      </c>
      <c r="K80" s="66" t="s">
        <v>338</v>
      </c>
      <c r="L80" s="67">
        <v>2015</v>
      </c>
      <c r="M80" s="67" t="s">
        <v>193</v>
      </c>
      <c r="N80" s="66" t="s">
        <v>17</v>
      </c>
      <c r="O80" s="66" t="s">
        <v>183</v>
      </c>
    </row>
    <row r="81" spans="1:15" ht="15.6" x14ac:dyDescent="0.3">
      <c r="A81" s="98" t="s">
        <v>557</v>
      </c>
      <c r="B81" s="99" t="s">
        <v>486</v>
      </c>
      <c r="C81" s="100" t="s">
        <v>473</v>
      </c>
      <c r="D81" s="98">
        <v>2009</v>
      </c>
      <c r="E81" s="98" t="s">
        <v>547</v>
      </c>
      <c r="F81" s="100" t="s">
        <v>415</v>
      </c>
      <c r="G81" s="100" t="s">
        <v>182</v>
      </c>
      <c r="I81" s="16" t="s">
        <v>246</v>
      </c>
      <c r="J81" s="62" t="s">
        <v>491</v>
      </c>
      <c r="K81" s="66" t="s">
        <v>124</v>
      </c>
      <c r="L81" s="67">
        <v>2010</v>
      </c>
      <c r="M81" s="67" t="s">
        <v>195</v>
      </c>
      <c r="N81" s="66" t="s">
        <v>280</v>
      </c>
      <c r="O81" s="66" t="s">
        <v>183</v>
      </c>
    </row>
    <row r="82" spans="1:15" ht="15.6" x14ac:dyDescent="0.3">
      <c r="I82" s="16" t="s">
        <v>384</v>
      </c>
      <c r="J82" s="62" t="s">
        <v>458</v>
      </c>
      <c r="K82" s="66" t="s">
        <v>299</v>
      </c>
      <c r="L82" s="67">
        <v>2012</v>
      </c>
      <c r="M82" s="67" t="s">
        <v>194</v>
      </c>
      <c r="N82" s="66" t="s">
        <v>192</v>
      </c>
      <c r="O82" s="66" t="s">
        <v>183</v>
      </c>
    </row>
    <row r="83" spans="1:15" ht="15.6" x14ac:dyDescent="0.3">
      <c r="I83" s="16" t="s">
        <v>439</v>
      </c>
      <c r="J83" s="62" t="s">
        <v>470</v>
      </c>
      <c r="K83" s="66" t="s">
        <v>374</v>
      </c>
      <c r="L83" s="67">
        <v>2012</v>
      </c>
      <c r="M83" s="67" t="s">
        <v>194</v>
      </c>
      <c r="N83" s="66" t="s">
        <v>10</v>
      </c>
      <c r="O83" s="66" t="s">
        <v>182</v>
      </c>
    </row>
    <row r="84" spans="1:15" ht="15.6" x14ac:dyDescent="0.3">
      <c r="I84" s="16" t="s">
        <v>325</v>
      </c>
      <c r="J84" s="62" t="s">
        <v>519</v>
      </c>
      <c r="K84" s="66" t="s">
        <v>108</v>
      </c>
      <c r="L84" s="67">
        <v>2010</v>
      </c>
      <c r="M84" s="67" t="s">
        <v>195</v>
      </c>
      <c r="N84" s="66" t="s">
        <v>9</v>
      </c>
      <c r="O84" s="66" t="s">
        <v>183</v>
      </c>
    </row>
    <row r="85" spans="1:15" ht="15.6" x14ac:dyDescent="0.3">
      <c r="I85" s="16" t="s">
        <v>326</v>
      </c>
      <c r="J85" s="62" t="s">
        <v>468</v>
      </c>
      <c r="K85" s="66" t="s">
        <v>359</v>
      </c>
      <c r="L85" s="67">
        <v>2012</v>
      </c>
      <c r="M85" s="67" t="s">
        <v>194</v>
      </c>
      <c r="N85" s="66" t="s">
        <v>7</v>
      </c>
      <c r="O85" s="66" t="s">
        <v>182</v>
      </c>
    </row>
    <row r="86" spans="1:15" ht="15.6" x14ac:dyDescent="0.3">
      <c r="I86" s="16" t="s">
        <v>328</v>
      </c>
      <c r="J86" s="62" t="s">
        <v>469</v>
      </c>
      <c r="K86" s="66" t="s">
        <v>388</v>
      </c>
      <c r="L86" s="67">
        <v>2010</v>
      </c>
      <c r="M86" s="67" t="s">
        <v>195</v>
      </c>
      <c r="N86" s="66" t="s">
        <v>389</v>
      </c>
      <c r="O86" s="66" t="s">
        <v>183</v>
      </c>
    </row>
    <row r="87" spans="1:15" ht="15.6" x14ac:dyDescent="0.3">
      <c r="I87" s="16" t="s">
        <v>368</v>
      </c>
      <c r="J87" s="62" t="s">
        <v>492</v>
      </c>
      <c r="K87" s="66" t="s">
        <v>291</v>
      </c>
      <c r="L87" s="67">
        <v>2011</v>
      </c>
      <c r="M87" s="67" t="s">
        <v>195</v>
      </c>
      <c r="N87" s="66" t="s">
        <v>7</v>
      </c>
      <c r="O87" s="66" t="s">
        <v>182</v>
      </c>
    </row>
    <row r="88" spans="1:15" ht="15.6" x14ac:dyDescent="0.3">
      <c r="I88" s="16" t="s">
        <v>456</v>
      </c>
      <c r="J88" s="62" t="s">
        <v>520</v>
      </c>
      <c r="K88" s="66" t="s">
        <v>309</v>
      </c>
      <c r="L88" s="67">
        <v>2010</v>
      </c>
      <c r="M88" s="67" t="s">
        <v>195</v>
      </c>
      <c r="N88" s="66" t="s">
        <v>7</v>
      </c>
      <c r="O88" s="66" t="s">
        <v>182</v>
      </c>
    </row>
    <row r="89" spans="1:15" ht="15.6" x14ac:dyDescent="0.3">
      <c r="I89" s="16" t="s">
        <v>456</v>
      </c>
      <c r="J89" s="62" t="s">
        <v>520</v>
      </c>
      <c r="K89" s="66" t="s">
        <v>358</v>
      </c>
      <c r="L89" s="67">
        <v>2013</v>
      </c>
      <c r="M89" s="67" t="s">
        <v>194</v>
      </c>
      <c r="N89" s="66" t="s">
        <v>7</v>
      </c>
      <c r="O89" s="66" t="s">
        <v>182</v>
      </c>
    </row>
    <row r="90" spans="1:15" ht="15.6" x14ac:dyDescent="0.3">
      <c r="I90" s="16" t="s">
        <v>543</v>
      </c>
      <c r="J90" s="62" t="s">
        <v>521</v>
      </c>
      <c r="K90" s="66" t="s">
        <v>380</v>
      </c>
      <c r="L90" s="67">
        <v>2012</v>
      </c>
      <c r="M90" s="67" t="s">
        <v>194</v>
      </c>
      <c r="N90" s="66" t="s">
        <v>10</v>
      </c>
      <c r="O90" s="66" t="s">
        <v>182</v>
      </c>
    </row>
    <row r="91" spans="1:15" ht="15.6" x14ac:dyDescent="0.3">
      <c r="I91" s="16" t="s">
        <v>543</v>
      </c>
      <c r="J91" s="62" t="s">
        <v>521</v>
      </c>
      <c r="K91" s="66" t="s">
        <v>434</v>
      </c>
      <c r="L91" s="67">
        <v>2012</v>
      </c>
      <c r="M91" s="67" t="s">
        <v>194</v>
      </c>
      <c r="N91" s="66" t="s">
        <v>253</v>
      </c>
      <c r="O91" s="66" t="s">
        <v>183</v>
      </c>
    </row>
    <row r="92" spans="1:15" ht="15.6" x14ac:dyDescent="0.3">
      <c r="I92" s="16" t="s">
        <v>543</v>
      </c>
      <c r="J92" s="62" t="s">
        <v>521</v>
      </c>
      <c r="K92" s="66" t="s">
        <v>289</v>
      </c>
      <c r="L92" s="67">
        <v>2014</v>
      </c>
      <c r="M92" s="67" t="s">
        <v>193</v>
      </c>
      <c r="N92" s="66" t="s">
        <v>11</v>
      </c>
      <c r="O92" s="66" t="s">
        <v>183</v>
      </c>
    </row>
  </sheetData>
  <mergeCells count="110">
    <mergeCell ref="T50:T51"/>
    <mergeCell ref="U50:U51"/>
    <mergeCell ref="V50:V51"/>
    <mergeCell ref="W50:W51"/>
    <mergeCell ref="M50:M51"/>
    <mergeCell ref="N50:N51"/>
    <mergeCell ref="O50:O51"/>
    <mergeCell ref="Q50:Q51"/>
    <mergeCell ref="R50:R51"/>
    <mergeCell ref="S50:S51"/>
    <mergeCell ref="AM3:AM4"/>
    <mergeCell ref="AI3:AI4"/>
    <mergeCell ref="AJ3:AJ4"/>
    <mergeCell ref="AK3:AK4"/>
    <mergeCell ref="AL3:AL4"/>
    <mergeCell ref="AG3:AG4"/>
    <mergeCell ref="I48:J49"/>
    <mergeCell ref="K48:M49"/>
    <mergeCell ref="N48:O49"/>
    <mergeCell ref="R3:R4"/>
    <mergeCell ref="S3:S4"/>
    <mergeCell ref="T3:T4"/>
    <mergeCell ref="U3:U4"/>
    <mergeCell ref="V3:V4"/>
    <mergeCell ref="Y1:Z2"/>
    <mergeCell ref="AA1:AC2"/>
    <mergeCell ref="AG1:AH2"/>
    <mergeCell ref="AI1:AK2"/>
    <mergeCell ref="A48:B49"/>
    <mergeCell ref="C48:E49"/>
    <mergeCell ref="F48:G49"/>
    <mergeCell ref="A50:A51"/>
    <mergeCell ref="B50:B51"/>
    <mergeCell ref="C50:C51"/>
    <mergeCell ref="Q48:R49"/>
    <mergeCell ref="S48:U49"/>
    <mergeCell ref="AD48:AE49"/>
    <mergeCell ref="AC50:AC51"/>
    <mergeCell ref="D50:D51"/>
    <mergeCell ref="E50:E51"/>
    <mergeCell ref="F50:F51"/>
    <mergeCell ref="G50:G51"/>
    <mergeCell ref="Y48:Z49"/>
    <mergeCell ref="AA48:AC49"/>
    <mergeCell ref="Y50:Y51"/>
    <mergeCell ref="Z50:Z51"/>
    <mergeCell ref="AA50:AA51"/>
    <mergeCell ref="AB50:AB51"/>
    <mergeCell ref="J50:J51"/>
    <mergeCell ref="K50:K51"/>
    <mergeCell ref="L50:L51"/>
    <mergeCell ref="I50:I51"/>
    <mergeCell ref="AT3:AT4"/>
    <mergeCell ref="AU3:AU4"/>
    <mergeCell ref="V48:W49"/>
    <mergeCell ref="AD1:AE2"/>
    <mergeCell ref="AL1:AM2"/>
    <mergeCell ref="AL48:AM49"/>
    <mergeCell ref="AT1:AU2"/>
    <mergeCell ref="AG48:AH49"/>
    <mergeCell ref="AI48:AK49"/>
    <mergeCell ref="AO1:AP2"/>
    <mergeCell ref="AA3:AA4"/>
    <mergeCell ref="AB3:AB4"/>
    <mergeCell ref="AC3:AC4"/>
    <mergeCell ref="AD3:AD4"/>
    <mergeCell ref="AE3:AE4"/>
    <mergeCell ref="Y3:Y4"/>
    <mergeCell ref="Z3:Z4"/>
    <mergeCell ref="W3:W4"/>
    <mergeCell ref="AP3:AP4"/>
    <mergeCell ref="AQ1:AS2"/>
    <mergeCell ref="V1:W2"/>
    <mergeCell ref="AQ3:AQ4"/>
    <mergeCell ref="AR3:AR4"/>
    <mergeCell ref="AS3:AS4"/>
    <mergeCell ref="AM50:AM51"/>
    <mergeCell ref="AO3:AO4"/>
    <mergeCell ref="AD50:AD51"/>
    <mergeCell ref="AE50:AE51"/>
    <mergeCell ref="N1:O2"/>
    <mergeCell ref="I3:I4"/>
    <mergeCell ref="K3:K4"/>
    <mergeCell ref="L3:L4"/>
    <mergeCell ref="M3:M4"/>
    <mergeCell ref="N3:N4"/>
    <mergeCell ref="O3:O4"/>
    <mergeCell ref="J3:J4"/>
    <mergeCell ref="I1:J2"/>
    <mergeCell ref="K1:M2"/>
    <mergeCell ref="AG50:AG51"/>
    <mergeCell ref="AH50:AH51"/>
    <mergeCell ref="AI50:AI51"/>
    <mergeCell ref="AJ50:AJ51"/>
    <mergeCell ref="AK50:AK51"/>
    <mergeCell ref="AL50:AL51"/>
    <mergeCell ref="AH3:AH4"/>
    <mergeCell ref="Q1:R2"/>
    <mergeCell ref="S1:U2"/>
    <mergeCell ref="Q3:Q4"/>
    <mergeCell ref="B3:B4"/>
    <mergeCell ref="A1:B2"/>
    <mergeCell ref="A3:A4"/>
    <mergeCell ref="C3:C4"/>
    <mergeCell ref="D3:D4"/>
    <mergeCell ref="E3:E4"/>
    <mergeCell ref="F3:F4"/>
    <mergeCell ref="G3:G4"/>
    <mergeCell ref="C1:E2"/>
    <mergeCell ref="F1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P107"/>
  <sheetViews>
    <sheetView tabSelected="1" topLeftCell="B1" zoomScale="85" workbookViewId="0">
      <selection activeCell="G1" sqref="G1:K2"/>
    </sheetView>
  </sheetViews>
  <sheetFormatPr defaultColWidth="9.109375" defaultRowHeight="15.6" x14ac:dyDescent="0.3"/>
  <cols>
    <col min="1" max="1" width="9.109375" style="2" hidden="1" customWidth="1"/>
    <col min="2" max="2" width="7.6640625" style="24" customWidth="1"/>
    <col min="3" max="3" width="6.6640625" style="24" bestFit="1" customWidth="1"/>
    <col min="4" max="4" width="20.33203125" style="25" bestFit="1" customWidth="1"/>
    <col min="5" max="5" width="7.5546875" style="24" bestFit="1" customWidth="1"/>
    <col min="6" max="6" width="10" style="72" bestFit="1" customWidth="1"/>
    <col min="7" max="7" width="24.44140625" style="25" bestFit="1" customWidth="1"/>
    <col min="8" max="8" width="5.109375" style="2" bestFit="1" customWidth="1"/>
    <col min="9" max="16" width="12.109375" style="26" customWidth="1"/>
    <col min="17" max="16384" width="9.109375" style="2"/>
  </cols>
  <sheetData>
    <row r="1" spans="1:16" ht="20.25" customHeight="1" x14ac:dyDescent="0.3">
      <c r="B1" s="120" t="s">
        <v>196</v>
      </c>
      <c r="C1" s="120"/>
      <c r="D1" s="120" t="s">
        <v>197</v>
      </c>
      <c r="E1" s="120"/>
      <c r="F1" s="120"/>
      <c r="G1" s="120" t="s">
        <v>562</v>
      </c>
      <c r="H1" s="120"/>
      <c r="I1" s="120"/>
      <c r="J1" s="120"/>
      <c r="K1" s="120"/>
      <c r="L1" s="120" t="s">
        <v>528</v>
      </c>
      <c r="M1" s="122"/>
      <c r="N1" s="122"/>
      <c r="O1" s="122"/>
      <c r="P1" s="122"/>
    </row>
    <row r="2" spans="1:16" ht="20.25" customHeight="1" thickBot="1" x14ac:dyDescent="0.3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3"/>
      <c r="M2" s="123"/>
      <c r="N2" s="123"/>
      <c r="O2" s="123"/>
      <c r="P2" s="123"/>
    </row>
    <row r="3" spans="1:16" x14ac:dyDescent="0.3">
      <c r="B3" s="114" t="s">
        <v>0</v>
      </c>
      <c r="C3" s="3"/>
      <c r="D3" s="118" t="s">
        <v>1</v>
      </c>
      <c r="E3" s="118" t="s">
        <v>189</v>
      </c>
      <c r="F3" s="118" t="s">
        <v>191</v>
      </c>
      <c r="G3" s="118" t="s">
        <v>2</v>
      </c>
      <c r="H3" s="116" t="s">
        <v>177</v>
      </c>
      <c r="I3" s="4" t="s">
        <v>563</v>
      </c>
      <c r="J3" s="5" t="s">
        <v>566</v>
      </c>
      <c r="K3" s="5" t="s">
        <v>567</v>
      </c>
      <c r="L3" s="5" t="s">
        <v>563</v>
      </c>
      <c r="M3" s="6" t="s">
        <v>566</v>
      </c>
      <c r="N3" s="7" t="s">
        <v>565</v>
      </c>
      <c r="O3" s="127" t="s">
        <v>15</v>
      </c>
      <c r="P3" s="125" t="s">
        <v>16</v>
      </c>
    </row>
    <row r="4" spans="1:16" ht="14.4" x14ac:dyDescent="0.3">
      <c r="B4" s="115"/>
      <c r="C4" s="8" t="s">
        <v>83</v>
      </c>
      <c r="D4" s="119"/>
      <c r="E4" s="119"/>
      <c r="F4" s="119"/>
      <c r="G4" s="119"/>
      <c r="H4" s="117"/>
      <c r="I4" s="9">
        <v>45549</v>
      </c>
      <c r="J4" s="10">
        <v>45585</v>
      </c>
      <c r="K4" s="10">
        <v>45620</v>
      </c>
      <c r="L4" s="10">
        <v>45662</v>
      </c>
      <c r="M4" s="10">
        <v>45704</v>
      </c>
      <c r="N4" s="11">
        <v>45739</v>
      </c>
      <c r="O4" s="128"/>
      <c r="P4" s="126"/>
    </row>
    <row r="5" spans="1:16" x14ac:dyDescent="0.3">
      <c r="A5" s="2">
        <v>81466</v>
      </c>
      <c r="B5" s="110" t="s">
        <v>679</v>
      </c>
      <c r="C5" s="13" t="s">
        <v>3</v>
      </c>
      <c r="D5" s="66" t="str">
        <f>IF(ISBLANK($A5),"",INDEX(kluci!$A$1:$F$361,MATCH($A5,kluci!$A$1:$A$361,0),2))</f>
        <v>Kosina Ondřej</v>
      </c>
      <c r="E5" s="67">
        <f>IF(ISBLANK($A5),"",INDEX(kluci!$A$1:$F$361,MATCH($A5,kluci!$A$1:$A$361,0),3))</f>
        <v>2010</v>
      </c>
      <c r="F5" s="67" t="str">
        <f>IF(ISBLANK($A5),"",INDEX(kluci!$A$1:$F$361,MATCH($A5,kluci!$A$1:$A$361,0),4))</f>
        <v>U15</v>
      </c>
      <c r="G5" s="66" t="str">
        <f>IF(ISBLANK($A5),"",INDEX(kluci!$A$1:$F$361,MATCH($A5,kluci!$A$1:$A$361,0),5))</f>
        <v>Hostinné Tatran</v>
      </c>
      <c r="H5" s="68" t="str">
        <f>IF(ISBLANK($A5),"",INDEX(kluci!$A$1:$F$361,MATCH($A5,kluci!$A$1:$A$361,0),6))</f>
        <v>HK</v>
      </c>
      <c r="I5" s="15">
        <v>90</v>
      </c>
      <c r="J5" s="16">
        <v>30</v>
      </c>
      <c r="K5" s="16">
        <v>90</v>
      </c>
      <c r="L5" s="16"/>
      <c r="M5" s="17"/>
      <c r="N5" s="19"/>
      <c r="O5" s="18"/>
      <c r="P5" s="19">
        <f>SUM(I5:N5)-O5</f>
        <v>210</v>
      </c>
    </row>
    <row r="6" spans="1:16" x14ac:dyDescent="0.3">
      <c r="A6" s="2">
        <v>68843</v>
      </c>
      <c r="B6" s="110" t="s">
        <v>679</v>
      </c>
      <c r="C6" s="13" t="s">
        <v>650</v>
      </c>
      <c r="D6" s="66" t="str">
        <f>IF(ISBLANK($A6),"",INDEX(kluci!$A$1:$F$361,MATCH($A6,kluci!$A$1:$A$361,0),2))</f>
        <v>Wagner Mark</v>
      </c>
      <c r="E6" s="67">
        <f>IF(ISBLANK($A6),"",INDEX(kluci!$A$1:$F$361,MATCH($A6,kluci!$A$1:$A$361,0),3))</f>
        <v>2007</v>
      </c>
      <c r="F6" s="67" t="str">
        <f>IF(ISBLANK($A6),"",INDEX(kluci!$A$1:$F$361,MATCH($A6,kluci!$A$1:$A$361,0),4))</f>
        <v>U19</v>
      </c>
      <c r="G6" s="66" t="str">
        <f>IF(ISBLANK($A6),"",INDEX(kluci!$A$1:$F$361,MATCH($A6,kluci!$A$1:$A$361,0),5))</f>
        <v>Heřmanův Městec</v>
      </c>
      <c r="H6" s="68" t="str">
        <f>IF(ISBLANK($A6),"",INDEX(kluci!$A$1:$F$361,MATCH($A6,kluci!$A$1:$A$361,0),6))</f>
        <v>PA</v>
      </c>
      <c r="I6" s="15"/>
      <c r="J6" s="16"/>
      <c r="K6" s="16">
        <v>120</v>
      </c>
      <c r="L6" s="16">
        <v>90</v>
      </c>
      <c r="M6" s="17"/>
      <c r="N6" s="19"/>
      <c r="O6" s="18"/>
      <c r="P6" s="19">
        <f>SUM(I6:N6)-O6</f>
        <v>210</v>
      </c>
    </row>
    <row r="7" spans="1:16" x14ac:dyDescent="0.3">
      <c r="A7" s="2">
        <v>78198</v>
      </c>
      <c r="B7" s="110" t="s">
        <v>679</v>
      </c>
      <c r="C7" s="13" t="s">
        <v>360</v>
      </c>
      <c r="D7" s="66" t="str">
        <f>IF(ISBLANK($A7),"",INDEX(kluci!$A$1:$F$361,MATCH($A7,kluci!$A$1:$A$361,0),2))</f>
        <v>Novák Hynek</v>
      </c>
      <c r="E7" s="67">
        <f>IF(ISBLANK($A7),"",INDEX(kluci!$A$1:$F$361,MATCH($A7,kluci!$A$1:$A$361,0),3))</f>
        <v>2009</v>
      </c>
      <c r="F7" s="67" t="str">
        <f>IF(ISBLANK($A7),"",INDEX(kluci!$A$1:$F$361,MATCH($A7,kluci!$A$1:$A$361,0),4))</f>
        <v>U17</v>
      </c>
      <c r="G7" s="66" t="str">
        <f>IF(ISBLANK($A7),"",INDEX(kluci!$A$1:$F$361,MATCH($A7,kluci!$A$1:$A$361,0),5))</f>
        <v>TJ Sokol PP H. Králové 2</v>
      </c>
      <c r="H7" s="68" t="str">
        <f>IF(ISBLANK($A7),"",INDEX(kluci!$A$1:$F$361,MATCH($A7,kluci!$A$1:$A$361,0),6))</f>
        <v>HK</v>
      </c>
      <c r="I7" s="15">
        <v>30</v>
      </c>
      <c r="J7" s="16">
        <v>60</v>
      </c>
      <c r="K7" s="16"/>
      <c r="L7" s="16">
        <v>120</v>
      </c>
      <c r="M7" s="17"/>
      <c r="N7" s="19"/>
      <c r="O7" s="18"/>
      <c r="P7" s="19">
        <f>SUM(I7:N7)-O7</f>
        <v>210</v>
      </c>
    </row>
    <row r="8" spans="1:16" x14ac:dyDescent="0.3">
      <c r="A8" s="2">
        <v>73583</v>
      </c>
      <c r="B8" s="110" t="s">
        <v>79</v>
      </c>
      <c r="C8" s="13" t="s">
        <v>4</v>
      </c>
      <c r="D8" s="70" t="str">
        <f>IF(ISBLANK($A8),"",INDEX(kluci!$A$1:$F$361,MATCH($A8,kluci!$A$1:$A$361,0),2))</f>
        <v>Dušek Rostislav</v>
      </c>
      <c r="E8" s="71">
        <f>IF(ISBLANK($A8),"",INDEX(kluci!$A$1:$F$361,MATCH($A8,kluci!$A$1:$A$361,0),3))</f>
        <v>2007</v>
      </c>
      <c r="F8" s="71" t="str">
        <f>IF(ISBLANK($A8),"",INDEX(kluci!$A$1:$F$361,MATCH($A8,kluci!$A$1:$A$361,0),4))</f>
        <v>U19</v>
      </c>
      <c r="G8" s="70" t="str">
        <f>IF(ISBLANK($A8),"",INDEX(kluci!$A$1:$F$361,MATCH($A8,kluci!$A$1:$A$361,0),5))</f>
        <v>Dobré SK</v>
      </c>
      <c r="H8" s="68" t="str">
        <f>IF(ISBLANK($A8),"",INDEX(kluci!$A$1:$F$361,MATCH($A8,kluci!$A$1:$A$361,0),6))</f>
        <v>HK</v>
      </c>
      <c r="I8" s="15">
        <v>120</v>
      </c>
      <c r="J8" s="16">
        <v>60</v>
      </c>
      <c r="K8" s="16"/>
      <c r="L8" s="16"/>
      <c r="M8" s="17"/>
      <c r="N8" s="19"/>
      <c r="O8" s="18"/>
      <c r="P8" s="19">
        <f>SUM(I8:N8)-O8</f>
        <v>180</v>
      </c>
    </row>
    <row r="9" spans="1:16" x14ac:dyDescent="0.3">
      <c r="A9" s="2">
        <v>71810</v>
      </c>
      <c r="B9" s="110" t="s">
        <v>76</v>
      </c>
      <c r="C9" s="13" t="s">
        <v>78</v>
      </c>
      <c r="D9" s="66" t="str">
        <f>IF(ISBLANK($A9),"",INDEX(kluci!$A$1:$F$361,MATCH($A9,kluci!$A$1:$A$361,0),2))</f>
        <v>Jirout Vojtěch</v>
      </c>
      <c r="E9" s="67">
        <f>IF(ISBLANK($A9),"",INDEX(kluci!$A$1:$F$361,MATCH($A9,kluci!$A$1:$A$361,0),3))</f>
        <v>2007</v>
      </c>
      <c r="F9" s="67" t="str">
        <f>IF(ISBLANK($A9),"",INDEX(kluci!$A$1:$F$361,MATCH($A9,kluci!$A$1:$A$361,0),4))</f>
        <v>U19</v>
      </c>
      <c r="G9" s="66" t="str">
        <f>IF(ISBLANK($A9),"",INDEX(kluci!$A$1:$F$361,MATCH($A9,kluci!$A$1:$A$361,0),5))</f>
        <v>Heřmanův Městec</v>
      </c>
      <c r="H9" s="68" t="str">
        <f>IF(ISBLANK($A9),"",INDEX(kluci!$A$1:$F$361,MATCH($A9,kluci!$A$1:$A$361,0),6))</f>
        <v>PA</v>
      </c>
      <c r="I9" s="15">
        <v>150</v>
      </c>
      <c r="J9" s="16"/>
      <c r="K9" s="16"/>
      <c r="L9" s="16"/>
      <c r="M9" s="17"/>
      <c r="N9" s="19"/>
      <c r="O9" s="18"/>
      <c r="P9" s="19">
        <f>SUM(I9:N9)-O9</f>
        <v>150</v>
      </c>
    </row>
    <row r="10" spans="1:16" x14ac:dyDescent="0.3">
      <c r="A10" s="2">
        <v>70766</v>
      </c>
      <c r="B10" s="110" t="s">
        <v>77</v>
      </c>
      <c r="C10" s="13" t="s">
        <v>22</v>
      </c>
      <c r="D10" s="70" t="str">
        <f>IF(ISBLANK($A10),"",INDEX(kluci!$A$1:$F$361,MATCH($A10,kluci!$A$1:$A$361,0),2))</f>
        <v>Skákal Daniel</v>
      </c>
      <c r="E10" s="71">
        <f>IF(ISBLANK($A10),"",INDEX(kluci!$A$1:$F$361,MATCH($A10,kluci!$A$1:$A$361,0),3))</f>
        <v>2011</v>
      </c>
      <c r="F10" s="71" t="str">
        <f>IF(ISBLANK($A10),"",INDEX(kluci!$A$1:$F$361,MATCH($A10,kluci!$A$1:$A$361,0),4))</f>
        <v>U15</v>
      </c>
      <c r="G10" s="70" t="str">
        <f>IF(ISBLANK($A10),"",INDEX(kluci!$A$1:$F$361,MATCH($A10,kluci!$A$1:$A$361,0),5))</f>
        <v>Montas Hradec Králové</v>
      </c>
      <c r="H10" s="68" t="str">
        <f>IF(ISBLANK($A10),"",INDEX(kluci!$A$1:$F$361,MATCH($A10,kluci!$A$1:$A$361,0),6))</f>
        <v>HK</v>
      </c>
      <c r="I10" s="15">
        <v>30</v>
      </c>
      <c r="J10" s="16">
        <v>15</v>
      </c>
      <c r="K10" s="16">
        <v>30</v>
      </c>
      <c r="L10" s="16">
        <v>60</v>
      </c>
      <c r="M10" s="17"/>
      <c r="N10" s="19"/>
      <c r="O10" s="18">
        <v>15</v>
      </c>
      <c r="P10" s="19">
        <f>SUM(I10:N10)-O10</f>
        <v>120</v>
      </c>
    </row>
    <row r="11" spans="1:16" x14ac:dyDescent="0.3">
      <c r="A11" s="2">
        <v>65454</v>
      </c>
      <c r="B11" s="110" t="s">
        <v>680</v>
      </c>
      <c r="C11" s="13" t="s">
        <v>650</v>
      </c>
      <c r="D11" s="70" t="str">
        <f>IF(ISBLANK($A11),"",INDEX(kluci!$A$1:$F$361,MATCH($A11,kluci!$A$1:$A$361,0),2))</f>
        <v>Petr Lukáš</v>
      </c>
      <c r="E11" s="71">
        <f>IF(ISBLANK($A11),"",INDEX(kluci!$A$1:$F$361,MATCH($A11,kluci!$A$1:$A$361,0),3))</f>
        <v>2006</v>
      </c>
      <c r="F11" s="71" t="str">
        <f>IF(ISBLANK($A11),"",INDEX(kluci!$A$1:$F$361,MATCH($A11,kluci!$A$1:$A$361,0),4))</f>
        <v>U19</v>
      </c>
      <c r="G11" s="70" t="str">
        <f>IF(ISBLANK($A11),"",INDEX(kluci!$A$1:$F$361,MATCH($A11,kluci!$A$1:$A$361,0),5))</f>
        <v>Kostelec nad Orlicí</v>
      </c>
      <c r="H11" s="68" t="str">
        <f>IF(ISBLANK($A11),"",INDEX(kluci!$A$1:$F$361,MATCH($A11,kluci!$A$1:$A$361,0),6))</f>
        <v>HK</v>
      </c>
      <c r="I11" s="15"/>
      <c r="J11" s="16">
        <v>120</v>
      </c>
      <c r="K11" s="16"/>
      <c r="L11" s="16"/>
      <c r="M11" s="17"/>
      <c r="N11" s="19"/>
      <c r="O11" s="18"/>
      <c r="P11" s="19">
        <f>SUM(I11:N11)-O11</f>
        <v>120</v>
      </c>
    </row>
    <row r="12" spans="1:16" x14ac:dyDescent="0.3">
      <c r="A12" s="2">
        <v>74172</v>
      </c>
      <c r="B12" s="110" t="s">
        <v>680</v>
      </c>
      <c r="C12" s="13" t="s">
        <v>650</v>
      </c>
      <c r="D12" s="70" t="str">
        <f>IF(ISBLANK($A12),"",INDEX(kluci!$A$1:$F$361,MATCH($A12,kluci!$A$1:$A$361,0),2))</f>
        <v>Dušek Jakub</v>
      </c>
      <c r="E12" s="71">
        <f>IF(ISBLANK($A12),"",INDEX(kluci!$A$1:$F$361,MATCH($A12,kluci!$A$1:$A$361,0),3))</f>
        <v>2009</v>
      </c>
      <c r="F12" s="71" t="str">
        <f>IF(ISBLANK($A12),"",INDEX(kluci!$A$1:$F$361,MATCH($A12,kluci!$A$1:$A$361,0),4))</f>
        <v>U17</v>
      </c>
      <c r="G12" s="70" t="str">
        <f>IF(ISBLANK($A12),"",INDEX(kluci!$A$1:$F$361,MATCH($A12,kluci!$A$1:$A$361,0),5))</f>
        <v>Dobré SK</v>
      </c>
      <c r="H12" s="68" t="str">
        <f>IF(ISBLANK($A12),"",INDEX(kluci!$A$1:$F$361,MATCH($A12,kluci!$A$1:$A$361,0),6))</f>
        <v>HK</v>
      </c>
      <c r="I12" s="15">
        <v>90</v>
      </c>
      <c r="J12" s="16">
        <v>30</v>
      </c>
      <c r="K12" s="16"/>
      <c r="L12" s="16"/>
      <c r="M12" s="17"/>
      <c r="N12" s="19"/>
      <c r="O12" s="18"/>
      <c r="P12" s="19">
        <f>SUM(I12:N12)-O12</f>
        <v>120</v>
      </c>
    </row>
    <row r="13" spans="1:16" x14ac:dyDescent="0.3">
      <c r="A13" s="2">
        <v>65665</v>
      </c>
      <c r="B13" s="110" t="s">
        <v>680</v>
      </c>
      <c r="C13" s="13" t="s">
        <v>651</v>
      </c>
      <c r="D13" s="70" t="str">
        <f>IF(ISBLANK($A13),"",INDEX(kluci!$A$1:$F$361,MATCH($A13,kluci!$A$1:$A$361,0),2))</f>
        <v>Skákal Dominik</v>
      </c>
      <c r="E13" s="71">
        <f>IF(ISBLANK($A13),"",INDEX(kluci!$A$1:$F$361,MATCH($A13,kluci!$A$1:$A$361,0),3))</f>
        <v>2009</v>
      </c>
      <c r="F13" s="71" t="str">
        <f>IF(ISBLANK($A13),"",INDEX(kluci!$A$1:$F$361,MATCH($A13,kluci!$A$1:$A$361,0),4))</f>
        <v>U17</v>
      </c>
      <c r="G13" s="70" t="str">
        <f>IF(ISBLANK($A13),"",INDEX(kluci!$A$1:$F$361,MATCH($A13,kluci!$A$1:$A$361,0),5))</f>
        <v>Montas Hradec Králové</v>
      </c>
      <c r="H13" s="68" t="str">
        <f>IF(ISBLANK($A13),"",INDEX(kluci!$A$1:$F$361,MATCH($A13,kluci!$A$1:$A$361,0),6))</f>
        <v>HK</v>
      </c>
      <c r="I13" s="15"/>
      <c r="J13" s="16"/>
      <c r="K13" s="16">
        <v>60</v>
      </c>
      <c r="L13" s="16">
        <v>60</v>
      </c>
      <c r="M13" s="17"/>
      <c r="N13" s="19"/>
      <c r="O13" s="18"/>
      <c r="P13" s="19">
        <f>SUM(I13:N13)-O13</f>
        <v>120</v>
      </c>
    </row>
    <row r="14" spans="1:16" x14ac:dyDescent="0.3">
      <c r="A14" s="2">
        <v>76655</v>
      </c>
      <c r="B14" s="110" t="s">
        <v>18</v>
      </c>
      <c r="C14" s="13" t="s">
        <v>14</v>
      </c>
      <c r="D14" s="66" t="str">
        <f>IF(ISBLANK($A14),"",INDEX(kluci!$A$1:$F$361,MATCH($A14,kluci!$A$1:$A$361,0),2))</f>
        <v>Fidler Jakub</v>
      </c>
      <c r="E14" s="67">
        <f>IF(ISBLANK($A14),"",INDEX(kluci!$A$1:$F$361,MATCH($A14,kluci!$A$1:$A$361,0),3))</f>
        <v>2010</v>
      </c>
      <c r="F14" s="67" t="str">
        <f>IF(ISBLANK($A14),"",INDEX(kluci!$A$1:$F$361,MATCH($A14,kluci!$A$1:$A$361,0),4))</f>
        <v>U15</v>
      </c>
      <c r="G14" s="66" t="str">
        <f>IF(ISBLANK($A14),"",INDEX(kluci!$A$1:$F$361,MATCH($A14,kluci!$A$1:$A$361,0),5))</f>
        <v>TJ Sokol PP H. Králové 2</v>
      </c>
      <c r="H14" s="68" t="str">
        <f>IF(ISBLANK($A14),"",INDEX(kluci!$A$1:$F$361,MATCH($A14,kluci!$A$1:$A$361,0),6))</f>
        <v>HK</v>
      </c>
      <c r="I14" s="15">
        <v>30</v>
      </c>
      <c r="J14" s="16">
        <v>15</v>
      </c>
      <c r="K14" s="16">
        <v>60</v>
      </c>
      <c r="L14" s="16"/>
      <c r="M14" s="17"/>
      <c r="N14" s="19"/>
      <c r="O14" s="18"/>
      <c r="P14" s="19">
        <f>SUM(I14:N14)-O14</f>
        <v>105</v>
      </c>
    </row>
    <row r="15" spans="1:16" x14ac:dyDescent="0.3">
      <c r="A15" s="2">
        <v>77234</v>
      </c>
      <c r="B15" s="110" t="s">
        <v>22</v>
      </c>
      <c r="C15" s="13" t="s">
        <v>360</v>
      </c>
      <c r="D15" s="66" t="str">
        <f>IF(ISBLANK($A15),"",INDEX(kluci!$A$1:$F$361,MATCH($A15,kluci!$A$1:$A$361,0),2))</f>
        <v>Kubíček Tomáš</v>
      </c>
      <c r="E15" s="67">
        <f>IF(ISBLANK($A15),"",INDEX(kluci!$A$1:$F$361,MATCH($A15,kluci!$A$1:$A$361,0),3))</f>
        <v>2008</v>
      </c>
      <c r="F15" s="67" t="str">
        <f>IF(ISBLANK($A15),"",INDEX(kluci!$A$1:$F$361,MATCH($A15,kluci!$A$1:$A$361,0),4))</f>
        <v>U17</v>
      </c>
      <c r="G15" s="66" t="str">
        <f>IF(ISBLANK($A15),"",INDEX(kluci!$A$1:$F$361,MATCH($A15,kluci!$A$1:$A$361,0),5))</f>
        <v>Ústí nad Orlicí TTC</v>
      </c>
      <c r="H15" s="68" t="str">
        <f>IF(ISBLANK($A15),"",INDEX(kluci!$A$1:$F$361,MATCH($A15,kluci!$A$1:$A$361,0),6))</f>
        <v>PA</v>
      </c>
      <c r="I15" s="15">
        <v>60</v>
      </c>
      <c r="J15" s="16">
        <v>30</v>
      </c>
      <c r="K15" s="16"/>
      <c r="L15" s="16"/>
      <c r="M15" s="17"/>
      <c r="N15" s="19"/>
      <c r="O15" s="18"/>
      <c r="P15" s="19">
        <f>SUM(I15:N15)-O15</f>
        <v>90</v>
      </c>
    </row>
    <row r="16" spans="1:16" x14ac:dyDescent="0.3">
      <c r="A16" s="2">
        <v>81139</v>
      </c>
      <c r="B16" s="110" t="s">
        <v>530</v>
      </c>
      <c r="C16" s="13" t="s">
        <v>18</v>
      </c>
      <c r="D16" s="70" t="str">
        <f>IF(ISBLANK($A16),"",INDEX(kluci!$A$1:$F$361,MATCH($A16,kluci!$A$1:$A$361,0),2))</f>
        <v>Hejduk Antonín</v>
      </c>
      <c r="E16" s="71">
        <f>IF(ISBLANK($A16),"",INDEX(kluci!$A$1:$F$361,MATCH($A16,kluci!$A$1:$A$361,0),3))</f>
        <v>2011</v>
      </c>
      <c r="F16" s="71" t="str">
        <f>IF(ISBLANK($A16),"",INDEX(kluci!$A$1:$F$361,MATCH($A16,kluci!$A$1:$A$361,0),4))</f>
        <v>U15</v>
      </c>
      <c r="G16" s="70" t="str">
        <f>IF(ISBLANK($A16),"",INDEX(kluci!$A$1:$F$361,MATCH($A16,kluci!$A$1:$A$361,0),5))</f>
        <v>TJ Sokol PP H. Králové 2</v>
      </c>
      <c r="H16" s="68" t="str">
        <f>IF(ISBLANK($A16),"",INDEX(kluci!$A$1:$F$361,MATCH($A16,kluci!$A$1:$A$361,0),6))</f>
        <v>HK</v>
      </c>
      <c r="I16" s="15">
        <v>60</v>
      </c>
      <c r="J16" s="16"/>
      <c r="K16" s="16">
        <v>15</v>
      </c>
      <c r="L16" s="16"/>
      <c r="M16" s="17"/>
      <c r="N16" s="19"/>
      <c r="O16" s="18"/>
      <c r="P16" s="19">
        <f>SUM(I16:N16)-O16</f>
        <v>75</v>
      </c>
    </row>
    <row r="17" spans="1:16" x14ac:dyDescent="0.3">
      <c r="A17" s="2">
        <v>74365</v>
      </c>
      <c r="B17" s="110" t="s">
        <v>530</v>
      </c>
      <c r="C17" s="13" t="s">
        <v>417</v>
      </c>
      <c r="D17" s="66" t="str">
        <f>IF(ISBLANK($A17),"",INDEX(kluci!$A$1:$F$361,MATCH($A17,kluci!$A$1:$A$361,0),2))</f>
        <v>Nápravník Ondřej</v>
      </c>
      <c r="E17" s="67">
        <f>IF(ISBLANK($A17),"",INDEX(kluci!$A$1:$F$361,MATCH($A17,kluci!$A$1:$A$361,0),3))</f>
        <v>2010</v>
      </c>
      <c r="F17" s="67" t="str">
        <f>IF(ISBLANK($A17),"",INDEX(kluci!$A$1:$F$361,MATCH($A17,kluci!$A$1:$A$361,0),4))</f>
        <v>U15</v>
      </c>
      <c r="G17" s="66" t="str">
        <f>IF(ISBLANK($A17),"",INDEX(kluci!$A$1:$F$361,MATCH($A17,kluci!$A$1:$A$361,0),5))</f>
        <v>Josefov Sokol</v>
      </c>
      <c r="H17" s="68" t="str">
        <f>IF(ISBLANK($A17),"",INDEX(kluci!$A$1:$F$361,MATCH($A17,kluci!$A$1:$A$361,0),6))</f>
        <v>HK</v>
      </c>
      <c r="I17" s="15">
        <v>15</v>
      </c>
      <c r="J17" s="16">
        <v>30</v>
      </c>
      <c r="K17" s="16"/>
      <c r="L17" s="16">
        <v>30</v>
      </c>
      <c r="M17" s="17"/>
      <c r="N17" s="19"/>
      <c r="O17" s="18"/>
      <c r="P17" s="19">
        <f>SUM(I17:N17)-O17</f>
        <v>75</v>
      </c>
    </row>
    <row r="18" spans="1:16" x14ac:dyDescent="0.3">
      <c r="A18" s="2">
        <v>71386</v>
      </c>
      <c r="B18" s="110" t="s">
        <v>530</v>
      </c>
      <c r="C18" s="13" t="s">
        <v>417</v>
      </c>
      <c r="D18" s="66" t="str">
        <f>IF(ISBLANK($A18),"",INDEX(kluci!$A$1:$F$361,MATCH($A18,kluci!$A$1:$A$361,0),2))</f>
        <v>Matuška Tomáš</v>
      </c>
      <c r="E18" s="67">
        <f>IF(ISBLANK($A18),"",INDEX(kluci!$A$1:$F$361,MATCH($A18,kluci!$A$1:$A$361,0),3))</f>
        <v>2012</v>
      </c>
      <c r="F18" s="67" t="str">
        <f>IF(ISBLANK($A18),"",INDEX(kluci!$A$1:$F$361,MATCH($A18,kluci!$A$1:$A$361,0),4))</f>
        <v>U13</v>
      </c>
      <c r="G18" s="66" t="str">
        <f>IF(ISBLANK($A18),"",INDEX(kluci!$A$1:$F$361,MATCH($A18,kluci!$A$1:$A$361,0),5))</f>
        <v>Hostinné Tatran</v>
      </c>
      <c r="H18" s="68" t="str">
        <f>IF(ISBLANK($A18),"",INDEX(kluci!$A$1:$F$361,MATCH($A18,kluci!$A$1:$A$361,0),6))</f>
        <v>HK</v>
      </c>
      <c r="I18" s="15">
        <v>30</v>
      </c>
      <c r="J18" s="16"/>
      <c r="K18" s="16">
        <v>15</v>
      </c>
      <c r="L18" s="16">
        <v>30</v>
      </c>
      <c r="M18" s="17"/>
      <c r="N18" s="19"/>
      <c r="O18" s="18"/>
      <c r="P18" s="19">
        <f>SUM(I18:N18)-O18</f>
        <v>75</v>
      </c>
    </row>
    <row r="19" spans="1:16" x14ac:dyDescent="0.3">
      <c r="A19" s="2">
        <v>78263</v>
      </c>
      <c r="B19" s="110" t="s">
        <v>19</v>
      </c>
      <c r="C19" s="13" t="s">
        <v>205</v>
      </c>
      <c r="D19" s="66" t="str">
        <f>IF(ISBLANK($A19),"",INDEX(kluci!$A$1:$F$361,MATCH($A19,kluci!$A$1:$A$361,0),2))</f>
        <v>Čermák Filip</v>
      </c>
      <c r="E19" s="67">
        <f>IF(ISBLANK($A19),"",INDEX(kluci!$A$1:$F$361,MATCH($A19,kluci!$A$1:$A$361,0),3))</f>
        <v>2011</v>
      </c>
      <c r="F19" s="67" t="str">
        <f>IF(ISBLANK($A19),"",INDEX(kluci!$A$1:$F$361,MATCH($A19,kluci!$A$1:$A$361,0),4))</f>
        <v>U15</v>
      </c>
      <c r="G19" s="66" t="str">
        <f>IF(ISBLANK($A19),"",INDEX(kluci!$A$1:$F$361,MATCH($A19,kluci!$A$1:$A$361,0),5))</f>
        <v>Dobré SK</v>
      </c>
      <c r="H19" s="68" t="str">
        <f>IF(ISBLANK($A19),"",INDEX(kluci!$A$1:$F$361,MATCH($A19,kluci!$A$1:$A$361,0),6))</f>
        <v>HK</v>
      </c>
      <c r="I19" s="15">
        <v>30</v>
      </c>
      <c r="J19" s="16">
        <v>8</v>
      </c>
      <c r="K19" s="16">
        <v>15</v>
      </c>
      <c r="L19" s="16">
        <v>15</v>
      </c>
      <c r="M19" s="17"/>
      <c r="N19" s="19"/>
      <c r="O19" s="18">
        <v>8</v>
      </c>
      <c r="P19" s="19">
        <f>SUM(I19:N19)-O19</f>
        <v>60</v>
      </c>
    </row>
    <row r="20" spans="1:16" x14ac:dyDescent="0.3">
      <c r="A20" s="2">
        <v>77722</v>
      </c>
      <c r="B20" s="110" t="s">
        <v>205</v>
      </c>
      <c r="C20" s="13" t="s">
        <v>206</v>
      </c>
      <c r="D20" s="66" t="str">
        <f>IF(ISBLANK($A20),"",INDEX(kluci!$A$1:$F$361,MATCH($A20,kluci!$A$1:$A$361,0),2))</f>
        <v>Svátek Martin</v>
      </c>
      <c r="E20" s="67">
        <f>IF(ISBLANK($A20),"",INDEX(kluci!$A$1:$F$361,MATCH($A20,kluci!$A$1:$A$361,0),3))</f>
        <v>2008</v>
      </c>
      <c r="F20" s="67" t="str">
        <f>IF(ISBLANK($A20),"",INDEX(kluci!$A$1:$F$361,MATCH($A20,kluci!$A$1:$A$361,0),4))</f>
        <v>U17</v>
      </c>
      <c r="G20" s="66" t="str">
        <f>IF(ISBLANK($A20),"",INDEX(kluci!$A$1:$F$361,MATCH($A20,kluci!$A$1:$A$361,0),5))</f>
        <v>Kostelec nad Orlicí</v>
      </c>
      <c r="H20" s="68" t="str">
        <f>IF(ISBLANK($A20),"",INDEX(kluci!$A$1:$F$361,MATCH($A20,kluci!$A$1:$A$361,0),6))</f>
        <v>HK</v>
      </c>
      <c r="I20" s="15">
        <v>30</v>
      </c>
      <c r="J20" s="16">
        <v>6</v>
      </c>
      <c r="K20" s="16">
        <v>15</v>
      </c>
      <c r="L20" s="16">
        <v>15</v>
      </c>
      <c r="M20" s="17"/>
      <c r="N20" s="19"/>
      <c r="O20" s="18">
        <v>6</v>
      </c>
      <c r="P20" s="19">
        <f>SUM(I20:N20)-O20</f>
        <v>60</v>
      </c>
    </row>
    <row r="21" spans="1:16" x14ac:dyDescent="0.3">
      <c r="A21" s="2">
        <v>82314</v>
      </c>
      <c r="B21" s="110" t="s">
        <v>327</v>
      </c>
      <c r="C21" s="13" t="s">
        <v>651</v>
      </c>
      <c r="D21" s="66" t="str">
        <f>IF(ISBLANK($A21),"",INDEX(kluci!$A$1:$F$361,MATCH($A21,kluci!$A$1:$A$361,0),2))</f>
        <v>Špinar Vincent</v>
      </c>
      <c r="E21" s="67">
        <f>IF(ISBLANK($A21),"",INDEX(kluci!$A$1:$F$361,MATCH($A21,kluci!$A$1:$A$361,0),3))</f>
        <v>2012</v>
      </c>
      <c r="F21" s="67" t="str">
        <f>IF(ISBLANK($A21),"",INDEX(kluci!$A$1:$F$361,MATCH($A21,kluci!$A$1:$A$361,0),4))</f>
        <v>U13</v>
      </c>
      <c r="G21" s="66" t="str">
        <f>IF(ISBLANK($A21),"",INDEX(kluci!$A$1:$F$361,MATCH($A21,kluci!$A$1:$A$361,0),5))</f>
        <v>Dobré SK</v>
      </c>
      <c r="H21" s="68" t="str">
        <f>IF(ISBLANK($A21),"",INDEX(kluci!$A$1:$F$361,MATCH($A21,kluci!$A$1:$A$361,0),6))</f>
        <v>HK</v>
      </c>
      <c r="I21" s="15">
        <v>60</v>
      </c>
      <c r="J21" s="16"/>
      <c r="K21" s="16"/>
      <c r="L21" s="16"/>
      <c r="M21" s="17"/>
      <c r="N21" s="19"/>
      <c r="O21" s="18"/>
      <c r="P21" s="19">
        <f>SUM(I21:N21)-O21</f>
        <v>60</v>
      </c>
    </row>
    <row r="22" spans="1:16" x14ac:dyDescent="0.3">
      <c r="A22" s="2">
        <v>71228</v>
      </c>
      <c r="B22" s="110" t="s">
        <v>327</v>
      </c>
      <c r="C22" s="13" t="s">
        <v>651</v>
      </c>
      <c r="D22" s="70" t="str">
        <f>IF(ISBLANK($A22),"",INDEX(kluci!$A$1:$F$361,MATCH($A22,kluci!$A$1:$A$361,0),2))</f>
        <v>Hladký Radovan</v>
      </c>
      <c r="E22" s="71">
        <f>IF(ISBLANK($A22),"",INDEX(kluci!$A$1:$F$361,MATCH($A22,kluci!$A$1:$A$361,0),3))</f>
        <v>2009</v>
      </c>
      <c r="F22" s="71" t="str">
        <f>IF(ISBLANK($A22),"",INDEX(kluci!$A$1:$F$361,MATCH($A22,kluci!$A$1:$A$361,0),4))</f>
        <v>U17</v>
      </c>
      <c r="G22" s="70" t="str">
        <f>IF(ISBLANK($A22),"",INDEX(kluci!$A$1:$F$361,MATCH($A22,kluci!$A$1:$A$361,0),5))</f>
        <v>Kostelec nad Orlicí</v>
      </c>
      <c r="H22" s="68" t="str">
        <f>IF(ISBLANK($A22),"",INDEX(kluci!$A$1:$F$361,MATCH($A22,kluci!$A$1:$A$361,0),6))</f>
        <v>HK</v>
      </c>
      <c r="I22" s="15">
        <v>60</v>
      </c>
      <c r="J22" s="16"/>
      <c r="K22" s="16"/>
      <c r="L22" s="16"/>
      <c r="M22" s="17"/>
      <c r="N22" s="19"/>
      <c r="O22" s="18"/>
      <c r="P22" s="19">
        <f>SUM(I22:N22)-O22</f>
        <v>60</v>
      </c>
    </row>
    <row r="23" spans="1:16" x14ac:dyDescent="0.3">
      <c r="A23" s="2">
        <v>80745</v>
      </c>
      <c r="B23" s="110" t="s">
        <v>327</v>
      </c>
      <c r="C23" s="13" t="s">
        <v>651</v>
      </c>
      <c r="D23" s="70" t="str">
        <f>IF(ISBLANK($A23),"",INDEX(kluci!$A$1:$F$361,MATCH($A23,kluci!$A$1:$A$361,0),2))</f>
        <v>Jirout Lukáš</v>
      </c>
      <c r="E23" s="71">
        <f>IF(ISBLANK($A23),"",INDEX(kluci!$A$1:$F$361,MATCH($A23,kluci!$A$1:$A$361,0),3))</f>
        <v>2009</v>
      </c>
      <c r="F23" s="71" t="str">
        <f>IF(ISBLANK($A23),"",INDEX(kluci!$A$1:$F$361,MATCH($A23,kluci!$A$1:$A$361,0),4))</f>
        <v>U17</v>
      </c>
      <c r="G23" s="70" t="str">
        <f>IF(ISBLANK($A23),"",INDEX(kluci!$A$1:$F$361,MATCH($A23,kluci!$A$1:$A$361,0),5))</f>
        <v>Pardubice Tesla</v>
      </c>
      <c r="H23" s="68" t="str">
        <f>IF(ISBLANK($A23),"",INDEX(kluci!$A$1:$F$361,MATCH($A23,kluci!$A$1:$A$361,0),6))</f>
        <v>PA</v>
      </c>
      <c r="I23" s="15">
        <v>30</v>
      </c>
      <c r="J23" s="16"/>
      <c r="K23" s="16">
        <v>30</v>
      </c>
      <c r="L23" s="16"/>
      <c r="M23" s="17"/>
      <c r="N23" s="19"/>
      <c r="O23" s="18"/>
      <c r="P23" s="19">
        <f>SUM(I23:N23)-O23</f>
        <v>60</v>
      </c>
    </row>
    <row r="24" spans="1:16" x14ac:dyDescent="0.3">
      <c r="A24" s="2">
        <v>74906</v>
      </c>
      <c r="B24" s="110" t="s">
        <v>54</v>
      </c>
      <c r="C24" s="13" t="s">
        <v>54</v>
      </c>
      <c r="D24" s="66" t="str">
        <f>IF(ISBLANK($A24),"",INDEX(kluci!$A$1:$F$361,MATCH($A24,kluci!$A$1:$A$361,0),2))</f>
        <v>Michek Tomáš</v>
      </c>
      <c r="E24" s="67">
        <f>IF(ISBLANK($A24),"",INDEX(kluci!$A$1:$F$361,MATCH($A24,kluci!$A$1:$A$361,0),3))</f>
        <v>2009</v>
      </c>
      <c r="F24" s="67" t="str">
        <f>IF(ISBLANK($A24),"",INDEX(kluci!$A$1:$F$361,MATCH($A24,kluci!$A$1:$A$361,0),4))</f>
        <v>U17</v>
      </c>
      <c r="G24" s="66" t="str">
        <f>IF(ISBLANK($A24),"",INDEX(kluci!$A$1:$F$361,MATCH($A24,kluci!$A$1:$A$361,0),5))</f>
        <v>Chrudim Sokol</v>
      </c>
      <c r="H24" s="68" t="str">
        <f>IF(ISBLANK($A24),"",INDEX(kluci!$A$1:$F$361,MATCH($A24,kluci!$A$1:$A$361,0),6))</f>
        <v>PA</v>
      </c>
      <c r="I24" s="15">
        <v>15</v>
      </c>
      <c r="J24" s="16">
        <v>15</v>
      </c>
      <c r="K24" s="16">
        <v>15</v>
      </c>
      <c r="L24" s="16">
        <v>15</v>
      </c>
      <c r="M24" s="17"/>
      <c r="N24" s="19"/>
      <c r="O24" s="18">
        <v>15</v>
      </c>
      <c r="P24" s="19">
        <f>SUM(I24:N24)-O24</f>
        <v>45</v>
      </c>
    </row>
    <row r="25" spans="1:16" x14ac:dyDescent="0.3">
      <c r="A25" s="2">
        <v>78247</v>
      </c>
      <c r="B25" s="110" t="s">
        <v>514</v>
      </c>
      <c r="C25" s="13" t="s">
        <v>573</v>
      </c>
      <c r="D25" s="66" t="str">
        <f>IF(ISBLANK($A25),"",INDEX(kluci!$A$1:$F$361,MATCH($A25,kluci!$A$1:$A$361,0),2))</f>
        <v>Macháček Denis</v>
      </c>
      <c r="E25" s="67">
        <f>IF(ISBLANK($A25),"",INDEX(kluci!$A$1:$F$361,MATCH($A25,kluci!$A$1:$A$361,0),3))</f>
        <v>2010</v>
      </c>
      <c r="F25" s="67" t="str">
        <f>IF(ISBLANK($A25),"",INDEX(kluci!$A$1:$F$361,MATCH($A25,kluci!$A$1:$A$361,0),4))</f>
        <v>U15</v>
      </c>
      <c r="G25" s="66" t="str">
        <f>IF(ISBLANK($A25),"",INDEX(kluci!$A$1:$F$361,MATCH($A25,kluci!$A$1:$A$361,0),5))</f>
        <v>Dobré SK</v>
      </c>
      <c r="H25" s="68" t="str">
        <f>IF(ISBLANK($A25),"",INDEX(kluci!$A$1:$F$361,MATCH($A25,kluci!$A$1:$A$361,0),6))</f>
        <v>HK</v>
      </c>
      <c r="I25" s="15">
        <v>15</v>
      </c>
      <c r="J25" s="16">
        <v>15</v>
      </c>
      <c r="K25" s="16"/>
      <c r="L25" s="16">
        <v>15</v>
      </c>
      <c r="M25" s="17"/>
      <c r="N25" s="19"/>
      <c r="O25" s="18"/>
      <c r="P25" s="19">
        <f>SUM(I25:N25)-O25</f>
        <v>45</v>
      </c>
    </row>
    <row r="26" spans="1:16" x14ac:dyDescent="0.3">
      <c r="A26" s="2">
        <v>77007</v>
      </c>
      <c r="B26" s="110" t="s">
        <v>514</v>
      </c>
      <c r="C26" s="13" t="s">
        <v>573</v>
      </c>
      <c r="D26" s="66" t="str">
        <f>IF(ISBLANK($A26),"",INDEX(kluci!$A$1:$F$361,MATCH($A26,kluci!$A$1:$A$361,0),2))</f>
        <v>Šmika Hugo</v>
      </c>
      <c r="E26" s="67">
        <f>IF(ISBLANK($A26),"",INDEX(kluci!$A$1:$F$361,MATCH($A26,kluci!$A$1:$A$361,0),3))</f>
        <v>2011</v>
      </c>
      <c r="F26" s="67" t="str">
        <f>IF(ISBLANK($A26),"",INDEX(kluci!$A$1:$F$361,MATCH($A26,kluci!$A$1:$A$361,0),4))</f>
        <v>U15</v>
      </c>
      <c r="G26" s="66" t="str">
        <f>IF(ISBLANK($A26),"",INDEX(kluci!$A$1:$F$361,MATCH($A26,kluci!$A$1:$A$361,0),5))</f>
        <v>Hostinné Tatran</v>
      </c>
      <c r="H26" s="68" t="str">
        <f>IF(ISBLANK($A26),"",INDEX(kluci!$A$1:$F$361,MATCH($A26,kluci!$A$1:$A$361,0),6))</f>
        <v>HK</v>
      </c>
      <c r="I26" s="15"/>
      <c r="J26" s="16"/>
      <c r="K26" s="16">
        <v>30</v>
      </c>
      <c r="L26" s="16">
        <v>15</v>
      </c>
      <c r="M26" s="17"/>
      <c r="N26" s="19"/>
      <c r="O26" s="18"/>
      <c r="P26" s="19">
        <f>SUM(I26:N26)-O26</f>
        <v>45</v>
      </c>
    </row>
    <row r="27" spans="1:16" x14ac:dyDescent="0.3">
      <c r="A27" s="2">
        <v>71094</v>
      </c>
      <c r="B27" s="110" t="s">
        <v>514</v>
      </c>
      <c r="C27" s="13" t="s">
        <v>652</v>
      </c>
      <c r="D27" s="66" t="str">
        <f>IF(ISBLANK($A27),"",INDEX(kluci!$A$1:$F$361,MATCH($A27,kluci!$A$1:$A$361,0),2))</f>
        <v>Gorol Adam</v>
      </c>
      <c r="E27" s="67">
        <f>IF(ISBLANK($A27),"",INDEX(kluci!$A$1:$F$361,MATCH($A27,kluci!$A$1:$A$361,0),3))</f>
        <v>2012</v>
      </c>
      <c r="F27" s="67" t="str">
        <f>IF(ISBLANK($A27),"",INDEX(kluci!$A$1:$F$361,MATCH($A27,kluci!$A$1:$A$361,0),4))</f>
        <v>U13</v>
      </c>
      <c r="G27" s="66" t="str">
        <f>IF(ISBLANK($A27),"",INDEX(kluci!$A$1:$F$361,MATCH($A27,kluci!$A$1:$A$361,0),5))</f>
        <v>Josefov Sokol</v>
      </c>
      <c r="H27" s="68" t="str">
        <f>IF(ISBLANK($A27),"",INDEX(kluci!$A$1:$F$361,MATCH($A27,kluci!$A$1:$A$361,0),6))</f>
        <v>HK</v>
      </c>
      <c r="I27" s="15">
        <v>15</v>
      </c>
      <c r="J27" s="16"/>
      <c r="K27" s="16"/>
      <c r="L27" s="16">
        <v>30</v>
      </c>
      <c r="M27" s="17"/>
      <c r="N27" s="19"/>
      <c r="O27" s="18"/>
      <c r="P27" s="19">
        <f>SUM(I27:N27)-O27</f>
        <v>45</v>
      </c>
    </row>
    <row r="28" spans="1:16" x14ac:dyDescent="0.3">
      <c r="A28" s="2">
        <v>70324</v>
      </c>
      <c r="B28" s="110" t="s">
        <v>143</v>
      </c>
      <c r="C28" s="13" t="s">
        <v>313</v>
      </c>
      <c r="D28" s="66" t="str">
        <f>IF(ISBLANK($A28),"",INDEX(kluci!$A$1:$F$361,MATCH($A28,kluci!$A$1:$A$361,0),2))</f>
        <v>Hübner Lukáš</v>
      </c>
      <c r="E28" s="67">
        <f>IF(ISBLANK($A28),"",INDEX(kluci!$A$1:$F$361,MATCH($A28,kluci!$A$1:$A$361,0),3))</f>
        <v>2008</v>
      </c>
      <c r="F28" s="67" t="str">
        <f>IF(ISBLANK($A28),"",INDEX(kluci!$A$1:$F$361,MATCH($A28,kluci!$A$1:$A$361,0),4))</f>
        <v>U17</v>
      </c>
      <c r="G28" s="66" t="str">
        <f>IF(ISBLANK($A28),"",INDEX(kluci!$A$1:$F$361,MATCH($A28,kluci!$A$1:$A$361,0),5))</f>
        <v>Slatiňany</v>
      </c>
      <c r="H28" s="68" t="str">
        <f>IF(ISBLANK($A28),"",INDEX(kluci!$A$1:$F$361,MATCH($A28,kluci!$A$1:$A$361,0),6))</f>
        <v>PA</v>
      </c>
      <c r="I28" s="15">
        <v>1</v>
      </c>
      <c r="J28" s="16">
        <v>12</v>
      </c>
      <c r="K28" s="16">
        <v>12</v>
      </c>
      <c r="L28" s="16">
        <v>15</v>
      </c>
      <c r="M28" s="17"/>
      <c r="N28" s="19"/>
      <c r="O28" s="18">
        <v>1</v>
      </c>
      <c r="P28" s="19">
        <f>SUM(I28:N28)-O28</f>
        <v>39</v>
      </c>
    </row>
    <row r="29" spans="1:16" x14ac:dyDescent="0.3">
      <c r="A29" s="2">
        <v>79853</v>
      </c>
      <c r="B29" s="110" t="s">
        <v>98</v>
      </c>
      <c r="C29" s="13" t="s">
        <v>312</v>
      </c>
      <c r="D29" s="66" t="str">
        <f>IF(ISBLANK($A29),"",INDEX(kluci!$A$1:$F$361,MATCH($A29,kluci!$A$1:$A$361,0),2))</f>
        <v>Hlawatschke Alfréd</v>
      </c>
      <c r="E29" s="67">
        <f>IF(ISBLANK($A29),"",INDEX(kluci!$A$1:$F$361,MATCH($A29,kluci!$A$1:$A$361,0),3))</f>
        <v>2009</v>
      </c>
      <c r="F29" s="67" t="str">
        <f>IF(ISBLANK($A29),"",INDEX(kluci!$A$1:$F$361,MATCH($A29,kluci!$A$1:$A$361,0),4))</f>
        <v>U17</v>
      </c>
      <c r="G29" s="66" t="str">
        <f>IF(ISBLANK($A29),"",INDEX(kluci!$A$1:$F$361,MATCH($A29,kluci!$A$1:$A$361,0),5))</f>
        <v>TJ Sokol PP H. Králové 2</v>
      </c>
      <c r="H29" s="68" t="str">
        <f>IF(ISBLANK($A29),"",INDEX(kluci!$A$1:$F$361,MATCH($A29,kluci!$A$1:$A$361,0),6))</f>
        <v>HK</v>
      </c>
      <c r="I29" s="15"/>
      <c r="J29" s="16">
        <v>15</v>
      </c>
      <c r="K29" s="16">
        <v>12</v>
      </c>
      <c r="L29" s="16">
        <v>12</v>
      </c>
      <c r="M29" s="17"/>
      <c r="N29" s="19"/>
      <c r="O29" s="18"/>
      <c r="P29" s="19">
        <f>SUM(I29:N29)-O29</f>
        <v>39</v>
      </c>
    </row>
    <row r="30" spans="1:16" x14ac:dyDescent="0.3">
      <c r="A30" s="2">
        <v>87666</v>
      </c>
      <c r="B30" s="110" t="s">
        <v>312</v>
      </c>
      <c r="C30" s="13" t="s">
        <v>552</v>
      </c>
      <c r="D30" s="66" t="str">
        <f>IF(ISBLANK($A30),"",INDEX(kluci!$A$1:$F$361,MATCH($A30,kluci!$A$1:$A$361,0),2))</f>
        <v>Váša Tomáš</v>
      </c>
      <c r="E30" s="67">
        <f>IF(ISBLANK($A30),"",INDEX(kluci!$A$1:$F$361,MATCH($A30,kluci!$A$1:$A$361,0),3))</f>
        <v>2010</v>
      </c>
      <c r="F30" s="67" t="str">
        <f>IF(ISBLANK($A30),"",INDEX(kluci!$A$1:$F$361,MATCH($A30,kluci!$A$1:$A$361,0),4))</f>
        <v>U15</v>
      </c>
      <c r="G30" s="66" t="str">
        <f>IF(ISBLANK($A30),"",INDEX(kluci!$A$1:$F$361,MATCH($A30,kluci!$A$1:$A$361,0),5))</f>
        <v>Heřmanův Městec</v>
      </c>
      <c r="H30" s="68" t="str">
        <f>IF(ISBLANK($A30),"",INDEX(kluci!$A$1:$F$361,MATCH($A30,kluci!$A$1:$A$361,0),6))</f>
        <v>PA</v>
      </c>
      <c r="I30" s="15">
        <v>6</v>
      </c>
      <c r="J30" s="16"/>
      <c r="K30" s="16"/>
      <c r="L30" s="16">
        <v>30</v>
      </c>
      <c r="M30" s="17"/>
      <c r="N30" s="19"/>
      <c r="O30" s="18"/>
      <c r="P30" s="19">
        <f>SUM(I30:N30)-O30</f>
        <v>36</v>
      </c>
    </row>
    <row r="31" spans="1:16" x14ac:dyDescent="0.3">
      <c r="A31" s="2">
        <v>71047</v>
      </c>
      <c r="B31" s="110" t="s">
        <v>510</v>
      </c>
      <c r="C31" s="13" t="s">
        <v>573</v>
      </c>
      <c r="D31" s="66" t="str">
        <f>IF(ISBLANK($A31),"",INDEX(kluci!$A$1:$F$361,MATCH($A31,kluci!$A$1:$A$361,0),2))</f>
        <v>Dus Dalibor</v>
      </c>
      <c r="E31" s="67">
        <f>IF(ISBLANK($A31),"",INDEX(kluci!$A$1:$F$361,MATCH($A31,kluci!$A$1:$A$361,0),3))</f>
        <v>2007</v>
      </c>
      <c r="F31" s="67" t="str">
        <f>IF(ISBLANK($A31),"",INDEX(kluci!$A$1:$F$361,MATCH($A31,kluci!$A$1:$A$361,0),4))</f>
        <v>U19</v>
      </c>
      <c r="G31" s="66" t="str">
        <f>IF(ISBLANK($A31),"",INDEX(kluci!$A$1:$F$361,MATCH($A31,kluci!$A$1:$A$361,0),5))</f>
        <v>Chrudim Sokol</v>
      </c>
      <c r="H31" s="68" t="str">
        <f>IF(ISBLANK($A31),"",INDEX(kluci!$A$1:$F$361,MATCH($A31,kluci!$A$1:$A$361,0),6))</f>
        <v>PA</v>
      </c>
      <c r="I31" s="15">
        <v>30</v>
      </c>
      <c r="J31" s="16"/>
      <c r="K31" s="16"/>
      <c r="L31" s="16"/>
      <c r="M31" s="17"/>
      <c r="N31" s="19"/>
      <c r="O31" s="18"/>
      <c r="P31" s="19">
        <f>SUM(I31:N31)-O31</f>
        <v>30</v>
      </c>
    </row>
    <row r="32" spans="1:16" x14ac:dyDescent="0.3">
      <c r="A32" s="2">
        <v>80744</v>
      </c>
      <c r="B32" s="110" t="s">
        <v>510</v>
      </c>
      <c r="C32" s="13" t="s">
        <v>573</v>
      </c>
      <c r="D32" s="66" t="str">
        <f>IF(ISBLANK($A32),"",INDEX(kluci!$A$1:$F$361,MATCH($A32,kluci!$A$1:$A$361,0),2))</f>
        <v>Sýkora Vojtěch</v>
      </c>
      <c r="E32" s="67">
        <f>IF(ISBLANK($A32),"",INDEX(kluci!$A$1:$F$361,MATCH($A32,kluci!$A$1:$A$361,0),3))</f>
        <v>2011</v>
      </c>
      <c r="F32" s="67" t="str">
        <f>IF(ISBLANK($A32),"",INDEX(kluci!$A$1:$F$361,MATCH($A32,kluci!$A$1:$A$361,0),4))</f>
        <v>U15</v>
      </c>
      <c r="G32" s="66" t="str">
        <f>IF(ISBLANK($A32),"",INDEX(kluci!$A$1:$F$361,MATCH($A32,kluci!$A$1:$A$361,0),5))</f>
        <v>Pardubice Tesla</v>
      </c>
      <c r="H32" s="68" t="str">
        <f>IF(ISBLANK($A32),"",INDEX(kluci!$A$1:$F$361,MATCH($A32,kluci!$A$1:$A$361,0),6))</f>
        <v>PA</v>
      </c>
      <c r="I32" s="15">
        <v>15</v>
      </c>
      <c r="J32" s="16"/>
      <c r="K32" s="16">
        <v>15</v>
      </c>
      <c r="L32" s="16"/>
      <c r="M32" s="17"/>
      <c r="N32" s="19"/>
      <c r="O32" s="18"/>
      <c r="P32" s="19">
        <f>SUM(I32:N32)-O32</f>
        <v>30</v>
      </c>
    </row>
    <row r="33" spans="1:16" x14ac:dyDescent="0.3">
      <c r="A33" s="2">
        <v>73922</v>
      </c>
      <c r="B33" s="110" t="s">
        <v>510</v>
      </c>
      <c r="C33" s="13" t="s">
        <v>573</v>
      </c>
      <c r="D33" s="66" t="str">
        <f>IF(ISBLANK($A33),"",INDEX(kluci!$A$1:$F$361,MATCH($A33,kluci!$A$1:$A$361,0),2))</f>
        <v>Gazárek Radim</v>
      </c>
      <c r="E33" s="67">
        <f>IF(ISBLANK($A33),"",INDEX(kluci!$A$1:$F$361,MATCH($A33,kluci!$A$1:$A$361,0),3))</f>
        <v>2011</v>
      </c>
      <c r="F33" s="67" t="str">
        <f>IF(ISBLANK($A33),"",INDEX(kluci!$A$1:$F$361,MATCH($A33,kluci!$A$1:$A$361,0),4))</f>
        <v>U15</v>
      </c>
      <c r="G33" s="66" t="str">
        <f>IF(ISBLANK($A33),"",INDEX(kluci!$A$1:$F$361,MATCH($A33,kluci!$A$1:$A$361,0),5))</f>
        <v>Hostinné Tatran</v>
      </c>
      <c r="H33" s="68" t="str">
        <f>IF(ISBLANK($A33),"",INDEX(kluci!$A$1:$F$361,MATCH($A33,kluci!$A$1:$A$361,0),6))</f>
        <v>HK</v>
      </c>
      <c r="I33" s="15"/>
      <c r="J33" s="16"/>
      <c r="K33" s="16">
        <v>30</v>
      </c>
      <c r="L33" s="16"/>
      <c r="M33" s="17"/>
      <c r="N33" s="19"/>
      <c r="O33" s="18"/>
      <c r="P33" s="19">
        <f>SUM(I33:N33)-O33</f>
        <v>30</v>
      </c>
    </row>
    <row r="34" spans="1:16" x14ac:dyDescent="0.3">
      <c r="A34" s="2">
        <v>64150</v>
      </c>
      <c r="B34" s="110" t="s">
        <v>246</v>
      </c>
      <c r="C34" s="13" t="s">
        <v>245</v>
      </c>
      <c r="D34" s="66" t="str">
        <f>IF(ISBLANK($A34),"",INDEX(kluci!$A$1:$F$361,MATCH($A34,kluci!$A$1:$A$361,0),2))</f>
        <v>Hendrych Lukáš</v>
      </c>
      <c r="E34" s="67">
        <f>IF(ISBLANK($A34),"",INDEX(kluci!$A$1:$F$361,MATCH($A34,kluci!$A$1:$A$361,0),3))</f>
        <v>2007</v>
      </c>
      <c r="F34" s="67" t="str">
        <f>IF(ISBLANK($A34),"",INDEX(kluci!$A$1:$F$361,MATCH($A34,kluci!$A$1:$A$361,0),4))</f>
        <v>U19</v>
      </c>
      <c r="G34" s="66" t="str">
        <f>IF(ISBLANK($A34),"",INDEX(kluci!$A$1:$F$361,MATCH($A34,kluci!$A$1:$A$361,0),5))</f>
        <v>Holice KST</v>
      </c>
      <c r="H34" s="68" t="str">
        <f>IF(ISBLANK($A34),"",INDEX(kluci!$A$1:$F$361,MATCH($A34,kluci!$A$1:$A$361,0),6))</f>
        <v>PA</v>
      </c>
      <c r="I34" s="15">
        <v>1</v>
      </c>
      <c r="J34" s="16">
        <v>4</v>
      </c>
      <c r="K34" s="16">
        <v>12</v>
      </c>
      <c r="L34" s="16">
        <v>12</v>
      </c>
      <c r="M34" s="17"/>
      <c r="N34" s="19"/>
      <c r="O34" s="18">
        <v>1</v>
      </c>
      <c r="P34" s="19">
        <f>SUM(I34:N34)-O34</f>
        <v>28</v>
      </c>
    </row>
    <row r="35" spans="1:16" x14ac:dyDescent="0.3">
      <c r="A35" s="2">
        <v>77721</v>
      </c>
      <c r="B35" s="110" t="s">
        <v>384</v>
      </c>
      <c r="C35" s="13" t="s">
        <v>244</v>
      </c>
      <c r="D35" s="70" t="str">
        <f>IF(ISBLANK($A35),"",INDEX(kluci!$A$1:$F$361,MATCH($A35,kluci!$A$1:$A$361,0),2))</f>
        <v>Svátek Filip</v>
      </c>
      <c r="E35" s="71">
        <f>IF(ISBLANK($A35),"",INDEX(kluci!$A$1:$F$361,MATCH($A35,kluci!$A$1:$A$361,0),3))</f>
        <v>2010</v>
      </c>
      <c r="F35" s="71" t="str">
        <f>IF(ISBLANK($A35),"",INDEX(kluci!$A$1:$F$361,MATCH($A35,kluci!$A$1:$A$361,0),4))</f>
        <v>U15</v>
      </c>
      <c r="G35" s="70" t="str">
        <f>IF(ISBLANK($A35),"",INDEX(kluci!$A$1:$F$361,MATCH($A35,kluci!$A$1:$A$361,0),5))</f>
        <v>Kostelec nad Orlicí</v>
      </c>
      <c r="H35" s="68" t="str">
        <f>IF(ISBLANK($A35),"",INDEX(kluci!$A$1:$F$361,MATCH($A35,kluci!$A$1:$A$361,0),6))</f>
        <v>HK</v>
      </c>
      <c r="I35" s="15">
        <v>15</v>
      </c>
      <c r="J35" s="16">
        <v>2</v>
      </c>
      <c r="K35" s="16">
        <v>3</v>
      </c>
      <c r="L35" s="16">
        <v>8</v>
      </c>
      <c r="M35" s="17"/>
      <c r="N35" s="19"/>
      <c r="O35" s="18">
        <v>2</v>
      </c>
      <c r="P35" s="19">
        <f>SUM(I35:N35)-O35</f>
        <v>26</v>
      </c>
    </row>
    <row r="36" spans="1:16" x14ac:dyDescent="0.3">
      <c r="A36" s="2">
        <v>81871</v>
      </c>
      <c r="B36" s="110" t="s">
        <v>637</v>
      </c>
      <c r="C36" s="13" t="s">
        <v>652</v>
      </c>
      <c r="D36" s="66" t="str">
        <f>IF(ISBLANK($A36),"",INDEX(kluci!$A$1:$F$361,MATCH($A36,kluci!$A$1:$A$361,0),2))</f>
        <v>Dostál Jan</v>
      </c>
      <c r="E36" s="67">
        <f>IF(ISBLANK($A36),"",INDEX(kluci!$A$1:$F$361,MATCH($A36,kluci!$A$1:$A$361,0),3))</f>
        <v>2011</v>
      </c>
      <c r="F36" s="67" t="str">
        <f>IF(ISBLANK($A36),"",INDEX(kluci!$A$1:$F$361,MATCH($A36,kluci!$A$1:$A$361,0),4))</f>
        <v>U15</v>
      </c>
      <c r="G36" s="66" t="str">
        <f>IF(ISBLANK($A36),"",INDEX(kluci!$A$1:$F$361,MATCH($A36,kluci!$A$1:$A$361,0),5))</f>
        <v>Hostinné Tatran</v>
      </c>
      <c r="H36" s="68" t="str">
        <f>IF(ISBLANK($A36),"",INDEX(kluci!$A$1:$F$361,MATCH($A36,kluci!$A$1:$A$361,0),6))</f>
        <v>HK</v>
      </c>
      <c r="I36" s="15"/>
      <c r="J36" s="16"/>
      <c r="K36" s="16">
        <v>15</v>
      </c>
      <c r="L36" s="16">
        <v>5</v>
      </c>
      <c r="M36" s="17"/>
      <c r="N36" s="19"/>
      <c r="O36" s="18"/>
      <c r="P36" s="19">
        <f>SUM(I36:N36)-O36</f>
        <v>20</v>
      </c>
    </row>
    <row r="37" spans="1:16" x14ac:dyDescent="0.3">
      <c r="A37" s="2">
        <v>76890</v>
      </c>
      <c r="B37" s="110" t="s">
        <v>637</v>
      </c>
      <c r="C37" s="13" t="s">
        <v>432</v>
      </c>
      <c r="D37" s="66" t="str">
        <f>IF(ISBLANK($A37),"",INDEX(kluci!$A$1:$F$361,MATCH($A37,kluci!$A$1:$A$361,0),2))</f>
        <v>Donát Antonín</v>
      </c>
      <c r="E37" s="67">
        <f>IF(ISBLANK($A37),"",INDEX(kluci!$A$1:$F$361,MATCH($A37,kluci!$A$1:$A$361,0),3))</f>
        <v>2010</v>
      </c>
      <c r="F37" s="67" t="str">
        <f>IF(ISBLANK($A37),"",INDEX(kluci!$A$1:$F$361,MATCH($A37,kluci!$A$1:$A$361,0),4))</f>
        <v>U15</v>
      </c>
      <c r="G37" s="66" t="str">
        <f>IF(ISBLANK($A37),"",INDEX(kluci!$A$1:$F$361,MATCH($A37,kluci!$A$1:$A$361,0),5))</f>
        <v>Hostinné Tatran</v>
      </c>
      <c r="H37" s="68" t="str">
        <f>IF(ISBLANK($A37),"",INDEX(kluci!$A$1:$F$361,MATCH($A37,kluci!$A$1:$A$361,0),6))</f>
        <v>HK</v>
      </c>
      <c r="I37" s="15"/>
      <c r="J37" s="16"/>
      <c r="K37" s="16">
        <v>8</v>
      </c>
      <c r="L37" s="16">
        <v>12</v>
      </c>
      <c r="M37" s="17"/>
      <c r="N37" s="19"/>
      <c r="O37" s="18"/>
      <c r="P37" s="19">
        <f>SUM(I37:N37)-O37</f>
        <v>20</v>
      </c>
    </row>
    <row r="38" spans="1:16" x14ac:dyDescent="0.3">
      <c r="A38" s="2">
        <v>81162</v>
      </c>
      <c r="B38" s="110" t="s">
        <v>326</v>
      </c>
      <c r="C38" s="13" t="s">
        <v>653</v>
      </c>
      <c r="D38" s="66" t="str">
        <f>IF(ISBLANK($A38),"",INDEX(kluci!$A$1:$F$361,MATCH($A38,kluci!$A$1:$A$361,0),2))</f>
        <v>Daněk Vojtěch</v>
      </c>
      <c r="E38" s="67">
        <f>IF(ISBLANK($A38),"",INDEX(kluci!$A$1:$F$361,MATCH($A38,kluci!$A$1:$A$361,0),3))</f>
        <v>2011</v>
      </c>
      <c r="F38" s="67" t="str">
        <f>IF(ISBLANK($A38),"",INDEX(kluci!$A$1:$F$361,MATCH($A38,kluci!$A$1:$A$361,0),4))</f>
        <v>U15</v>
      </c>
      <c r="G38" s="66" t="str">
        <f>IF(ISBLANK($A38),"",INDEX(kluci!$A$1:$F$361,MATCH($A38,kluci!$A$1:$A$361,0),5))</f>
        <v>TJ Sokol PP H. Králové 2</v>
      </c>
      <c r="H38" s="68" t="str">
        <f>IF(ISBLANK($A38),"",INDEX(kluci!$A$1:$F$361,MATCH($A38,kluci!$A$1:$A$361,0),6))</f>
        <v>HK</v>
      </c>
      <c r="I38" s="15">
        <v>4</v>
      </c>
      <c r="J38" s="16"/>
      <c r="K38" s="16"/>
      <c r="L38" s="16">
        <v>15</v>
      </c>
      <c r="M38" s="17"/>
      <c r="N38" s="19"/>
      <c r="O38" s="18"/>
      <c r="P38" s="19">
        <f>SUM(I38:N38)-O38</f>
        <v>19</v>
      </c>
    </row>
    <row r="39" spans="1:16" x14ac:dyDescent="0.3">
      <c r="A39" s="2">
        <v>70910</v>
      </c>
      <c r="B39" s="110" t="s">
        <v>328</v>
      </c>
      <c r="C39" s="13" t="s">
        <v>246</v>
      </c>
      <c r="D39" s="66" t="str">
        <f>IF(ISBLANK($A39),"",INDEX(kluci!$A$1:$F$361,MATCH($A39,kluci!$A$1:$A$361,0),2))</f>
        <v>Mokrejš Jakub</v>
      </c>
      <c r="E39" s="67">
        <f>IF(ISBLANK($A39),"",INDEX(kluci!$A$1:$F$361,MATCH($A39,kluci!$A$1:$A$361,0),3))</f>
        <v>2010</v>
      </c>
      <c r="F39" s="67" t="str">
        <f>IF(ISBLANK($A39),"",INDEX(kluci!$A$1:$F$361,MATCH($A39,kluci!$A$1:$A$361,0),4))</f>
        <v>U15</v>
      </c>
      <c r="G39" s="66" t="str">
        <f>IF(ISBLANK($A39),"",INDEX(kluci!$A$1:$F$361,MATCH($A39,kluci!$A$1:$A$361,0),5))</f>
        <v>Montas Hradec Králové</v>
      </c>
      <c r="H39" s="68" t="str">
        <f>IF(ISBLANK($A39),"",INDEX(kluci!$A$1:$F$361,MATCH($A39,kluci!$A$1:$A$361,0),6))</f>
        <v>HK</v>
      </c>
      <c r="I39" s="15">
        <v>15</v>
      </c>
      <c r="J39" s="16">
        <v>1</v>
      </c>
      <c r="K39" s="16"/>
      <c r="L39" s="16">
        <v>2</v>
      </c>
      <c r="M39" s="17"/>
      <c r="N39" s="19"/>
      <c r="O39" s="18"/>
      <c r="P39" s="19">
        <f>SUM(I39:N39)-O39</f>
        <v>18</v>
      </c>
    </row>
    <row r="40" spans="1:16" x14ac:dyDescent="0.3">
      <c r="A40" s="2">
        <v>79854</v>
      </c>
      <c r="B40" s="110" t="s">
        <v>368</v>
      </c>
      <c r="C40" s="13" t="s">
        <v>655</v>
      </c>
      <c r="D40" s="66" t="str">
        <f>IF(ISBLANK($A40),"",INDEX(kluci!$A$1:$F$361,MATCH($A40,kluci!$A$1:$A$361,0),2))</f>
        <v>Havelka Adam</v>
      </c>
      <c r="E40" s="67">
        <f>IF(ISBLANK($A40),"",INDEX(kluci!$A$1:$F$361,MATCH($A40,kluci!$A$1:$A$361,0),3))</f>
        <v>2009</v>
      </c>
      <c r="F40" s="67" t="str">
        <f>IF(ISBLANK($A40),"",INDEX(kluci!$A$1:$F$361,MATCH($A40,kluci!$A$1:$A$361,0),4))</f>
        <v>U17</v>
      </c>
      <c r="G40" s="66" t="str">
        <f>IF(ISBLANK($A40),"",INDEX(kluci!$A$1:$F$361,MATCH($A40,kluci!$A$1:$A$361,0),5))</f>
        <v>Butoves</v>
      </c>
      <c r="H40" s="68" t="str">
        <f>IF(ISBLANK($A40),"",INDEX(kluci!$A$1:$F$361,MATCH($A40,kluci!$A$1:$A$361,0),6))</f>
        <v>HK</v>
      </c>
      <c r="I40" s="15">
        <v>2</v>
      </c>
      <c r="J40" s="16"/>
      <c r="K40" s="16"/>
      <c r="L40" s="16">
        <v>15</v>
      </c>
      <c r="M40" s="17"/>
      <c r="N40" s="19"/>
      <c r="O40" s="18"/>
      <c r="P40" s="19">
        <f>SUM(I40:N40)-O40</f>
        <v>17</v>
      </c>
    </row>
    <row r="41" spans="1:16" x14ac:dyDescent="0.3">
      <c r="A41" s="2">
        <v>75964</v>
      </c>
      <c r="B41" s="110" t="s">
        <v>681</v>
      </c>
      <c r="C41" s="13" t="s">
        <v>652</v>
      </c>
      <c r="D41" s="66" t="str">
        <f>IF(ISBLANK($A41),"",INDEX(kluci!$A$1:$F$361,MATCH($A41,kluci!$A$1:$A$361,0),2))</f>
        <v>Rubek Jakub</v>
      </c>
      <c r="E41" s="67">
        <f>IF(ISBLANK($A41),"",INDEX(kluci!$A$1:$F$361,MATCH($A41,kluci!$A$1:$A$361,0),3))</f>
        <v>2008</v>
      </c>
      <c r="F41" s="67" t="str">
        <f>IF(ISBLANK($A41),"",INDEX(kluci!$A$1:$F$361,MATCH($A41,kluci!$A$1:$A$361,0),4))</f>
        <v>U17</v>
      </c>
      <c r="G41" s="66" t="str">
        <f>IF(ISBLANK($A41),"",INDEX(kluci!$A$1:$F$361,MATCH($A41,kluci!$A$1:$A$361,0),5))</f>
        <v>Chrudim Sokol</v>
      </c>
      <c r="H41" s="68" t="str">
        <f>IF(ISBLANK($A41),"",INDEX(kluci!$A$1:$F$361,MATCH($A41,kluci!$A$1:$A$361,0),6))</f>
        <v>PA</v>
      </c>
      <c r="I41" s="15">
        <v>15</v>
      </c>
      <c r="J41" s="16"/>
      <c r="K41" s="16"/>
      <c r="L41" s="16"/>
      <c r="M41" s="17"/>
      <c r="N41" s="19"/>
      <c r="O41" s="18"/>
      <c r="P41" s="19">
        <f>SUM(I41:N41)-O41</f>
        <v>15</v>
      </c>
    </row>
    <row r="42" spans="1:16" x14ac:dyDescent="0.3">
      <c r="A42" s="2">
        <v>80850</v>
      </c>
      <c r="B42" s="110" t="s">
        <v>681</v>
      </c>
      <c r="C42" s="13" t="s">
        <v>652</v>
      </c>
      <c r="D42" s="70" t="str">
        <f>IF(ISBLANK($A42),"",INDEX(kluci!$A$1:$F$361,MATCH($A42,kluci!$A$1:$A$361,0),2))</f>
        <v>Puš Jan</v>
      </c>
      <c r="E42" s="71">
        <f>IF(ISBLANK($A42),"",INDEX(kluci!$A$1:$F$361,MATCH($A42,kluci!$A$1:$A$361,0),3))</f>
        <v>2008</v>
      </c>
      <c r="F42" s="71" t="str">
        <f>IF(ISBLANK($A42),"",INDEX(kluci!$A$1:$F$361,MATCH($A42,kluci!$A$1:$A$361,0),4))</f>
        <v>U17</v>
      </c>
      <c r="G42" s="70" t="str">
        <f>IF(ISBLANK($A42),"",INDEX(kluci!$A$1:$F$361,MATCH($A42,kluci!$A$1:$A$361,0),5))</f>
        <v>Hostinné Tatran</v>
      </c>
      <c r="H42" s="68" t="str">
        <f>IF(ISBLANK($A42),"",INDEX(kluci!$A$1:$F$361,MATCH($A42,kluci!$A$1:$A$361,0),6))</f>
        <v>HK</v>
      </c>
      <c r="I42" s="15"/>
      <c r="J42" s="16">
        <v>15</v>
      </c>
      <c r="K42" s="16"/>
      <c r="L42" s="16"/>
      <c r="M42" s="17"/>
      <c r="N42" s="19"/>
      <c r="O42" s="18"/>
      <c r="P42" s="19">
        <f>SUM(I42:N42)-O42</f>
        <v>15</v>
      </c>
    </row>
    <row r="43" spans="1:16" x14ac:dyDescent="0.3">
      <c r="A43" s="2">
        <v>70885</v>
      </c>
      <c r="B43" s="110" t="s">
        <v>681</v>
      </c>
      <c r="C43" s="13" t="s">
        <v>652</v>
      </c>
      <c r="D43" s="66" t="str">
        <f>IF(ISBLANK($A43),"",INDEX(kluci!$A$1:$F$361,MATCH($A43,kluci!$A$1:$A$361,0),2))</f>
        <v>Vícha Jan</v>
      </c>
      <c r="E43" s="67">
        <f>IF(ISBLANK($A43),"",INDEX(kluci!$A$1:$F$361,MATCH($A43,kluci!$A$1:$A$361,0),3))</f>
        <v>2010</v>
      </c>
      <c r="F43" s="67" t="str">
        <f>IF(ISBLANK($A43),"",INDEX(kluci!$A$1:$F$361,MATCH($A43,kluci!$A$1:$A$361,0),4))</f>
        <v>U15</v>
      </c>
      <c r="G43" s="66" t="str">
        <f>IF(ISBLANK($A43),"",INDEX(kluci!$A$1:$F$361,MATCH($A43,kluci!$A$1:$A$361,0),5))</f>
        <v>TJ Sokol PP H. Králové 2</v>
      </c>
      <c r="H43" s="68" t="str">
        <f>IF(ISBLANK($A43),"",INDEX(kluci!$A$1:$F$361,MATCH($A43,kluci!$A$1:$A$361,0),6))</f>
        <v>HK</v>
      </c>
      <c r="I43" s="15"/>
      <c r="J43" s="16"/>
      <c r="K43" s="16">
        <v>15</v>
      </c>
      <c r="L43" s="16"/>
      <c r="M43" s="17"/>
      <c r="N43" s="19"/>
      <c r="O43" s="18"/>
      <c r="P43" s="19">
        <f>SUM(I43:N43)-O43</f>
        <v>15</v>
      </c>
    </row>
    <row r="44" spans="1:16" x14ac:dyDescent="0.3">
      <c r="A44" s="2">
        <v>85411</v>
      </c>
      <c r="B44" s="110" t="s">
        <v>681</v>
      </c>
      <c r="C44" s="13" t="s">
        <v>554</v>
      </c>
      <c r="D44" s="66" t="str">
        <f>IF(ISBLANK($A44),"",INDEX(kluci!$A$1:$F$361,MATCH($A44,kluci!$A$1:$A$361,0),2))</f>
        <v>Plocek Ondřej</v>
      </c>
      <c r="E44" s="67">
        <f>IF(ISBLANK($A44),"",INDEX(kluci!$A$1:$F$361,MATCH($A44,kluci!$A$1:$A$361,0),3))</f>
        <v>2006</v>
      </c>
      <c r="F44" s="67" t="str">
        <f>IF(ISBLANK($A44),"",INDEX(kluci!$A$1:$F$361,MATCH($A44,kluci!$A$1:$A$361,0),4))</f>
        <v>U19</v>
      </c>
      <c r="G44" s="66" t="str">
        <f>IF(ISBLANK($A44),"",INDEX(kluci!$A$1:$F$361,MATCH($A44,kluci!$A$1:$A$361,0),5))</f>
        <v>Kostelec nad Orlicí</v>
      </c>
      <c r="H44" s="68" t="str">
        <f>IF(ISBLANK($A44),"",INDEX(kluci!$A$1:$F$361,MATCH($A44,kluci!$A$1:$A$361,0),6))</f>
        <v>HK</v>
      </c>
      <c r="I44" s="15"/>
      <c r="J44" s="16">
        <v>1</v>
      </c>
      <c r="K44" s="16">
        <v>2</v>
      </c>
      <c r="L44" s="16">
        <v>12</v>
      </c>
      <c r="M44" s="17"/>
      <c r="N44" s="19"/>
      <c r="O44" s="18"/>
      <c r="P44" s="19">
        <f>SUM(I44:N44)-O44</f>
        <v>15</v>
      </c>
    </row>
    <row r="45" spans="1:16" x14ac:dyDescent="0.3">
      <c r="A45" s="2">
        <v>82113</v>
      </c>
      <c r="B45" s="110" t="s">
        <v>481</v>
      </c>
      <c r="C45" s="13" t="s">
        <v>363</v>
      </c>
      <c r="D45" s="70" t="str">
        <f>IF(ISBLANK($A45),"",INDEX(kluci!$A$1:$F$361,MATCH($A45,kluci!$A$1:$A$361,0),2))</f>
        <v>Horák Antonín</v>
      </c>
      <c r="E45" s="71">
        <f>IF(ISBLANK($A45),"",INDEX(kluci!$A$1:$F$361,MATCH($A45,kluci!$A$1:$A$361,0),3))</f>
        <v>2012</v>
      </c>
      <c r="F45" s="71" t="str">
        <f>IF(ISBLANK($A45),"",INDEX(kluci!$A$1:$F$361,MATCH($A45,kluci!$A$1:$A$361,0),4))</f>
        <v>U13</v>
      </c>
      <c r="G45" s="70" t="str">
        <f>IF(ISBLANK($A45),"",INDEX(kluci!$A$1:$F$361,MATCH($A45,kluci!$A$1:$A$361,0),5))</f>
        <v>TJ Sokol PP H. Králové 2</v>
      </c>
      <c r="H45" s="68" t="str">
        <f>IF(ISBLANK($A45),"",INDEX(kluci!$A$1:$F$361,MATCH($A45,kluci!$A$1:$A$361,0),6))</f>
        <v>HK</v>
      </c>
      <c r="I45" s="15"/>
      <c r="J45" s="16">
        <v>1</v>
      </c>
      <c r="K45" s="16">
        <v>12</v>
      </c>
      <c r="L45" s="16">
        <v>1</v>
      </c>
      <c r="M45" s="17"/>
      <c r="N45" s="19"/>
      <c r="O45" s="18"/>
      <c r="P45" s="19">
        <f>SUM(I45:N45)-O45</f>
        <v>14</v>
      </c>
    </row>
    <row r="46" spans="1:16" x14ac:dyDescent="0.3">
      <c r="A46" s="2">
        <v>81772</v>
      </c>
      <c r="B46" s="110" t="s">
        <v>440</v>
      </c>
      <c r="C46" s="13" t="s">
        <v>363</v>
      </c>
      <c r="D46" s="66" t="str">
        <f>IF(ISBLANK($A46),"",INDEX(kluci!$A$1:$F$361,MATCH($A46,kluci!$A$1:$A$361,0),2))</f>
        <v>Chaloupek Jakub</v>
      </c>
      <c r="E46" s="67">
        <f>IF(ISBLANK($A46),"",INDEX(kluci!$A$1:$F$361,MATCH($A46,kluci!$A$1:$A$361,0),3))</f>
        <v>2007</v>
      </c>
      <c r="F46" s="67" t="str">
        <f>IF(ISBLANK($A46),"",INDEX(kluci!$A$1:$F$361,MATCH($A46,kluci!$A$1:$A$361,0),4))</f>
        <v>U19</v>
      </c>
      <c r="G46" s="66" t="str">
        <f>IF(ISBLANK($A46),"",INDEX(kluci!$A$1:$F$361,MATCH($A46,kluci!$A$1:$A$361,0),5))</f>
        <v>Kostelec nad Orlicí</v>
      </c>
      <c r="H46" s="68" t="str">
        <f>IF(ISBLANK($A46),"",INDEX(kluci!$A$1:$F$361,MATCH($A46,kluci!$A$1:$A$361,0),6))</f>
        <v>HK</v>
      </c>
      <c r="I46" s="15"/>
      <c r="J46" s="16">
        <v>12</v>
      </c>
      <c r="K46" s="16">
        <v>1</v>
      </c>
      <c r="L46" s="16"/>
      <c r="M46" s="17"/>
      <c r="N46" s="19"/>
      <c r="O46" s="18"/>
      <c r="P46" s="19">
        <f>SUM(I46:N46)-O46</f>
        <v>13</v>
      </c>
    </row>
    <row r="47" spans="1:16" x14ac:dyDescent="0.3">
      <c r="A47" s="2">
        <v>82491</v>
      </c>
      <c r="B47" s="110" t="s">
        <v>457</v>
      </c>
      <c r="C47" s="13"/>
      <c r="D47" s="70" t="str">
        <f>IF(ISBLANK($A47),"",INDEX(kluci!$A$1:$F$361,MATCH($A47,kluci!$A$1:$A$361,0),2))</f>
        <v>Baláš Martin</v>
      </c>
      <c r="E47" s="71">
        <f>IF(ISBLANK($A47),"",INDEX(kluci!$A$1:$F$361,MATCH($A47,kluci!$A$1:$A$361,0),3))</f>
        <v>2010</v>
      </c>
      <c r="F47" s="71" t="str">
        <f>IF(ISBLANK($A47),"",INDEX(kluci!$A$1:$F$361,MATCH($A47,kluci!$A$1:$A$361,0),4))</f>
        <v>U15</v>
      </c>
      <c r="G47" s="70" t="str">
        <f>IF(ISBLANK($A47),"",INDEX(kluci!$A$1:$F$361,MATCH($A47,kluci!$A$1:$A$361,0),5))</f>
        <v>Polička</v>
      </c>
      <c r="H47" s="68" t="str">
        <f>IF(ISBLANK($A47),"",INDEX(kluci!$A$1:$F$361,MATCH($A47,kluci!$A$1:$A$361,0),6))</f>
        <v>PA</v>
      </c>
      <c r="I47" s="15"/>
      <c r="J47" s="16"/>
      <c r="K47" s="16"/>
      <c r="L47" s="16">
        <v>12</v>
      </c>
      <c r="M47" s="17"/>
      <c r="N47" s="19"/>
      <c r="O47" s="18"/>
      <c r="P47" s="19">
        <f>SUM(I47:N47)-O47</f>
        <v>12</v>
      </c>
    </row>
    <row r="48" spans="1:16" x14ac:dyDescent="0.3">
      <c r="A48" s="2">
        <v>84814</v>
      </c>
      <c r="B48" s="110" t="s">
        <v>457</v>
      </c>
      <c r="C48" s="13"/>
      <c r="D48" s="66" t="str">
        <f>IF(ISBLANK($A48),"",INDEX(kluci!$A$1:$F$361,MATCH($A48,kluci!$A$1:$A$361,0),2))</f>
        <v>Mach Michal</v>
      </c>
      <c r="E48" s="67">
        <f>IF(ISBLANK($A48),"",INDEX(kluci!$A$1:$F$361,MATCH($A48,kluci!$A$1:$A$361,0),3))</f>
        <v>2012</v>
      </c>
      <c r="F48" s="67" t="str">
        <f>IF(ISBLANK($A48),"",INDEX(kluci!$A$1:$F$361,MATCH($A48,kluci!$A$1:$A$361,0),4))</f>
        <v>U13</v>
      </c>
      <c r="G48" s="66" t="str">
        <f>IF(ISBLANK($A48),"",INDEX(kluci!$A$1:$F$361,MATCH($A48,kluci!$A$1:$A$361,0),5))</f>
        <v>Broumov</v>
      </c>
      <c r="H48" s="68" t="str">
        <f>IF(ISBLANK($A48),"",INDEX(kluci!$A$1:$F$361,MATCH($A48,kluci!$A$1:$A$361,0),6))</f>
        <v>HK</v>
      </c>
      <c r="I48" s="15"/>
      <c r="J48" s="16"/>
      <c r="K48" s="16"/>
      <c r="L48" s="16">
        <v>12</v>
      </c>
      <c r="M48" s="17"/>
      <c r="N48" s="19"/>
      <c r="O48" s="18"/>
      <c r="P48" s="19">
        <f>SUM(I48:N48)-O48</f>
        <v>12</v>
      </c>
    </row>
    <row r="49" spans="1:16" x14ac:dyDescent="0.3">
      <c r="A49" s="2">
        <v>75985</v>
      </c>
      <c r="B49" s="110" t="s">
        <v>458</v>
      </c>
      <c r="C49" s="13" t="s">
        <v>491</v>
      </c>
      <c r="D49" s="70" t="str">
        <f>IF(ISBLANK($A49),"",INDEX(kluci!$A$1:$F$361,MATCH($A49,kluci!$A$1:$A$361,0),2))</f>
        <v>Plocek Michal</v>
      </c>
      <c r="E49" s="71">
        <f>IF(ISBLANK($A49),"",INDEX(kluci!$A$1:$F$361,MATCH($A49,kluci!$A$1:$A$361,0),3))</f>
        <v>2006</v>
      </c>
      <c r="F49" s="71" t="str">
        <f>IF(ISBLANK($A49),"",INDEX(kluci!$A$1:$F$361,MATCH($A49,kluci!$A$1:$A$361,0),4))</f>
        <v>U19</v>
      </c>
      <c r="G49" s="70" t="str">
        <f>IF(ISBLANK($A49),"",INDEX(kluci!$A$1:$F$361,MATCH($A49,kluci!$A$1:$A$361,0),5))</f>
        <v>Kostelec nad Orlicí</v>
      </c>
      <c r="H49" s="68" t="str">
        <f>IF(ISBLANK($A49),"",INDEX(kluci!$A$1:$F$361,MATCH($A49,kluci!$A$1:$A$361,0),6))</f>
        <v>HK</v>
      </c>
      <c r="I49" s="15"/>
      <c r="J49" s="16">
        <v>5</v>
      </c>
      <c r="K49" s="16"/>
      <c r="L49" s="16">
        <v>6</v>
      </c>
      <c r="M49" s="17"/>
      <c r="N49" s="19"/>
      <c r="O49" s="18"/>
      <c r="P49" s="19">
        <f>SUM(I49:N49)-O49</f>
        <v>11</v>
      </c>
    </row>
    <row r="50" spans="1:16" x14ac:dyDescent="0.3">
      <c r="A50" s="2">
        <v>70263</v>
      </c>
      <c r="B50" s="110" t="s">
        <v>682</v>
      </c>
      <c r="C50" s="13" t="s">
        <v>490</v>
      </c>
      <c r="D50" s="66" t="str">
        <f>IF(ISBLANK($A50),"",INDEX(kluci!$A$1:$F$361,MATCH($A50,kluci!$A$1:$A$361,0),2))</f>
        <v>Suchánek Filip</v>
      </c>
      <c r="E50" s="67">
        <f>IF(ISBLANK($A50),"",INDEX(kluci!$A$1:$F$361,MATCH($A50,kluci!$A$1:$A$361,0),3))</f>
        <v>2006</v>
      </c>
      <c r="F50" s="67" t="str">
        <f>IF(ISBLANK($A50),"",INDEX(kluci!$A$1:$F$361,MATCH($A50,kluci!$A$1:$A$361,0),4))</f>
        <v>U19</v>
      </c>
      <c r="G50" s="66" t="str">
        <f>IF(ISBLANK($A50),"",INDEX(kluci!$A$1:$F$361,MATCH($A50,kluci!$A$1:$A$361,0),5))</f>
        <v>Stěžery Sokol</v>
      </c>
      <c r="H50" s="68" t="str">
        <f>IF(ISBLANK($A50),"",INDEX(kluci!$A$1:$F$361,MATCH($A50,kluci!$A$1:$A$361,0),6))</f>
        <v>HK</v>
      </c>
      <c r="I50" s="15">
        <v>7</v>
      </c>
      <c r="J50" s="16"/>
      <c r="K50" s="16">
        <v>0</v>
      </c>
      <c r="L50" s="16"/>
      <c r="M50" s="17"/>
      <c r="N50" s="19"/>
      <c r="O50" s="18"/>
      <c r="P50" s="19">
        <f>SUM(I50:N50)-O50</f>
        <v>7</v>
      </c>
    </row>
    <row r="51" spans="1:16" x14ac:dyDescent="0.3">
      <c r="A51" s="2">
        <v>73921</v>
      </c>
      <c r="B51" s="110" t="s">
        <v>682</v>
      </c>
      <c r="C51" s="13" t="s">
        <v>490</v>
      </c>
      <c r="D51" s="70" t="str">
        <f>IF(ISBLANK($A51),"",INDEX(kluci!$A$1:$F$361,MATCH($A51,kluci!$A$1:$A$361,0),2))</f>
        <v>Cerman Jakub</v>
      </c>
      <c r="E51" s="71">
        <f>IF(ISBLANK($A51),"",INDEX(kluci!$A$1:$F$361,MATCH($A51,kluci!$A$1:$A$361,0),3))</f>
        <v>2010</v>
      </c>
      <c r="F51" s="71" t="str">
        <f>IF(ISBLANK($A51),"",INDEX(kluci!$A$1:$F$361,MATCH($A51,kluci!$A$1:$A$361,0),4))</f>
        <v>U15</v>
      </c>
      <c r="G51" s="70" t="str">
        <f>IF(ISBLANK($A51),"",INDEX(kluci!$A$1:$F$361,MATCH($A51,kluci!$A$1:$A$361,0),5))</f>
        <v>Hostinné Tatran</v>
      </c>
      <c r="H51" s="68" t="str">
        <f>IF(ISBLANK($A51),"",INDEX(kluci!$A$1:$F$361,MATCH($A51,kluci!$A$1:$A$361,0),6))</f>
        <v>HK</v>
      </c>
      <c r="I51" s="15"/>
      <c r="J51" s="16"/>
      <c r="K51" s="16">
        <v>7</v>
      </c>
      <c r="L51" s="16"/>
      <c r="M51" s="17"/>
      <c r="N51" s="19"/>
      <c r="O51" s="18"/>
      <c r="P51" s="19">
        <f>SUM(I51:N51)-O51</f>
        <v>7</v>
      </c>
    </row>
    <row r="52" spans="1:16" x14ac:dyDescent="0.3">
      <c r="A52" s="2">
        <v>85409</v>
      </c>
      <c r="B52" s="110" t="s">
        <v>519</v>
      </c>
      <c r="C52" s="13" t="s">
        <v>654</v>
      </c>
      <c r="D52" s="66" t="str">
        <f>IF(ISBLANK($A52),"",INDEX(kluci!$A$1:$F$361,MATCH($A52,kluci!$A$1:$A$361,0),2))</f>
        <v>Fuksa Lukáš</v>
      </c>
      <c r="E52" s="67">
        <f>IF(ISBLANK($A52),"",INDEX(kluci!$A$1:$F$361,MATCH($A52,kluci!$A$1:$A$361,0),3))</f>
        <v>2009</v>
      </c>
      <c r="F52" s="67" t="str">
        <f>IF(ISBLANK($A52),"",INDEX(kluci!$A$1:$F$361,MATCH($A52,kluci!$A$1:$A$361,0),4))</f>
        <v>U17</v>
      </c>
      <c r="G52" s="66" t="str">
        <f>IF(ISBLANK($A52),"",INDEX(kluci!$A$1:$F$361,MATCH($A52,kluci!$A$1:$A$361,0),5))</f>
        <v>Kostelec nad Orlicí</v>
      </c>
      <c r="H52" s="68" t="str">
        <f>IF(ISBLANK($A52),"",INDEX(kluci!$A$1:$F$361,MATCH($A52,kluci!$A$1:$A$361,0),6))</f>
        <v>HK</v>
      </c>
      <c r="I52" s="15">
        <v>1</v>
      </c>
      <c r="J52" s="16">
        <v>1</v>
      </c>
      <c r="K52" s="16">
        <v>1</v>
      </c>
      <c r="L52" s="16">
        <v>4</v>
      </c>
      <c r="M52" s="17"/>
      <c r="N52" s="19"/>
      <c r="O52" s="18">
        <v>1</v>
      </c>
      <c r="P52" s="19">
        <f>SUM(I52:N52)-O52</f>
        <v>6</v>
      </c>
    </row>
    <row r="53" spans="1:16" x14ac:dyDescent="0.3">
      <c r="A53" s="2">
        <v>84231</v>
      </c>
      <c r="B53" s="110" t="s">
        <v>459</v>
      </c>
      <c r="C53" s="13" t="s">
        <v>552</v>
      </c>
      <c r="D53" s="66" t="str">
        <f>IF(ISBLANK($A53),"",INDEX(kluci!$A$1:$F$361,MATCH($A53,kluci!$A$1:$A$361,0),2))</f>
        <v>Šimek Tomáš</v>
      </c>
      <c r="E53" s="67">
        <f>IF(ISBLANK($A53),"",INDEX(kluci!$A$1:$F$361,MATCH($A53,kluci!$A$1:$A$361,0),3))</f>
        <v>2012</v>
      </c>
      <c r="F53" s="67" t="str">
        <f>IF(ISBLANK($A53),"",INDEX(kluci!$A$1:$F$361,MATCH($A53,kluci!$A$1:$A$361,0),4))</f>
        <v>U13</v>
      </c>
      <c r="G53" s="66" t="str">
        <f>IF(ISBLANK($A53),"",INDEX(kluci!$A$1:$F$361,MATCH($A53,kluci!$A$1:$A$361,0),5))</f>
        <v>Pardubice Tesla</v>
      </c>
      <c r="H53" s="68" t="str">
        <f>IF(ISBLANK($A53),"",INDEX(kluci!$A$1:$F$361,MATCH($A53,kluci!$A$1:$A$361,0),6))</f>
        <v>PA</v>
      </c>
      <c r="I53" s="15">
        <v>2</v>
      </c>
      <c r="J53" s="16"/>
      <c r="K53" s="16">
        <v>4</v>
      </c>
      <c r="L53" s="16"/>
      <c r="M53" s="17"/>
      <c r="N53" s="19"/>
      <c r="O53" s="18"/>
      <c r="P53" s="19">
        <f>SUM(I53:N53)-O53</f>
        <v>6</v>
      </c>
    </row>
    <row r="54" spans="1:16" x14ac:dyDescent="0.3">
      <c r="A54" s="2">
        <v>76418</v>
      </c>
      <c r="B54" s="110" t="s">
        <v>459</v>
      </c>
      <c r="C54" s="13" t="s">
        <v>552</v>
      </c>
      <c r="D54" s="66" t="str">
        <f>IF(ISBLANK($A54),"",INDEX(kluci!$A$1:$F$361,MATCH($A54,kluci!$A$1:$A$361,0),2))</f>
        <v>Bartošek Matyáš</v>
      </c>
      <c r="E54" s="67">
        <f>IF(ISBLANK($A54),"",INDEX(kluci!$A$1:$F$361,MATCH($A54,kluci!$A$1:$A$361,0),3))</f>
        <v>2009</v>
      </c>
      <c r="F54" s="67" t="str">
        <f>IF(ISBLANK($A54),"",INDEX(kluci!$A$1:$F$361,MATCH($A54,kluci!$A$1:$A$361,0),4))</f>
        <v>U17</v>
      </c>
      <c r="G54" s="66" t="str">
        <f>IF(ISBLANK($A54),"",INDEX(kluci!$A$1:$F$361,MATCH($A54,kluci!$A$1:$A$361,0),5))</f>
        <v>Stěžery Sokol</v>
      </c>
      <c r="H54" s="68" t="str">
        <f>IF(ISBLANK($A54),"",INDEX(kluci!$A$1:$F$361,MATCH($A54,kluci!$A$1:$A$361,0),6))</f>
        <v>HK</v>
      </c>
      <c r="I54" s="15">
        <v>2</v>
      </c>
      <c r="J54" s="16"/>
      <c r="K54" s="16">
        <v>4</v>
      </c>
      <c r="L54" s="16"/>
      <c r="M54" s="17"/>
      <c r="N54" s="19"/>
      <c r="O54" s="18"/>
      <c r="P54" s="19">
        <f>SUM(I54:N54)-O54</f>
        <v>6</v>
      </c>
    </row>
    <row r="55" spans="1:16" x14ac:dyDescent="0.3">
      <c r="A55" s="2">
        <v>70891</v>
      </c>
      <c r="B55" s="110" t="s">
        <v>683</v>
      </c>
      <c r="C55" s="13" t="s">
        <v>653</v>
      </c>
      <c r="D55" s="66" t="str">
        <f>IF(ISBLANK($A55),"",INDEX(kluci!$A$1:$F$361,MATCH($A55,kluci!$A$1:$A$361,0),2))</f>
        <v>Veselý Radek</v>
      </c>
      <c r="E55" s="67">
        <f>IF(ISBLANK($A55),"",INDEX(kluci!$A$1:$F$361,MATCH($A55,kluci!$A$1:$A$361,0),3))</f>
        <v>2006</v>
      </c>
      <c r="F55" s="67" t="str">
        <f>IF(ISBLANK($A55),"",INDEX(kluci!$A$1:$F$361,MATCH($A55,kluci!$A$1:$A$361,0),4))</f>
        <v>U19</v>
      </c>
      <c r="G55" s="66" t="str">
        <f>IF(ISBLANK($A55),"",INDEX(kluci!$A$1:$F$361,MATCH($A55,kluci!$A$1:$A$361,0),5))</f>
        <v>Chomutice</v>
      </c>
      <c r="H55" s="68" t="str">
        <f>IF(ISBLANK($A55),"",INDEX(kluci!$A$1:$F$361,MATCH($A55,kluci!$A$1:$A$361,0),6))</f>
        <v>HK</v>
      </c>
      <c r="I55" s="15">
        <v>4</v>
      </c>
      <c r="J55" s="16"/>
      <c r="K55" s="16"/>
      <c r="L55" s="16"/>
      <c r="M55" s="17"/>
      <c r="N55" s="19"/>
      <c r="O55" s="18"/>
      <c r="P55" s="19">
        <f>SUM(I55:N55)-O55</f>
        <v>4</v>
      </c>
    </row>
    <row r="56" spans="1:16" x14ac:dyDescent="0.3">
      <c r="A56" s="2">
        <v>83968</v>
      </c>
      <c r="B56" s="110" t="s">
        <v>684</v>
      </c>
      <c r="C56" s="13" t="s">
        <v>554</v>
      </c>
      <c r="D56" s="66" t="str">
        <f>IF(ISBLANK($A56),"",INDEX(kluci!$A$1:$F$361,MATCH($A56,kluci!$A$1:$A$361,0),2))</f>
        <v>Kosina Vojtěch</v>
      </c>
      <c r="E56" s="67">
        <f>IF(ISBLANK($A56),"",INDEX(kluci!$A$1:$F$361,MATCH($A56,kluci!$A$1:$A$361,0),3))</f>
        <v>2015</v>
      </c>
      <c r="F56" s="67" t="str">
        <f>IF(ISBLANK($A56),"",INDEX(kluci!$A$1:$F$361,MATCH($A56,kluci!$A$1:$A$361,0),4))</f>
        <v>U11</v>
      </c>
      <c r="G56" s="66" t="str">
        <f>IF(ISBLANK($A56),"",INDEX(kluci!$A$1:$F$361,MATCH($A56,kluci!$A$1:$A$361,0),5))</f>
        <v>Hostinné Tatran</v>
      </c>
      <c r="H56" s="68" t="str">
        <f>IF(ISBLANK($A56),"",INDEX(kluci!$A$1:$F$361,MATCH($A56,kluci!$A$1:$A$361,0),6))</f>
        <v>HK</v>
      </c>
      <c r="I56" s="15"/>
      <c r="J56" s="16"/>
      <c r="K56" s="16">
        <v>3</v>
      </c>
      <c r="L56" s="16"/>
      <c r="M56" s="17"/>
      <c r="N56" s="19"/>
      <c r="O56" s="18"/>
      <c r="P56" s="19">
        <f>SUM(I56:N56)-O56</f>
        <v>3</v>
      </c>
    </row>
    <row r="57" spans="1:16" x14ac:dyDescent="0.3">
      <c r="A57" s="2">
        <v>80279</v>
      </c>
      <c r="B57" s="110" t="s">
        <v>684</v>
      </c>
      <c r="C57" s="13" t="s">
        <v>656</v>
      </c>
      <c r="D57" s="66" t="str">
        <f>IF(ISBLANK($A57),"",INDEX(kluci!$A$1:$F$361,MATCH($A57,kluci!$A$1:$A$361,0),2))</f>
        <v>Šitina Jan</v>
      </c>
      <c r="E57" s="67">
        <f>IF(ISBLANK($A57),"",INDEX(kluci!$A$1:$F$361,MATCH($A57,kluci!$A$1:$A$361,0),3))</f>
        <v>2009</v>
      </c>
      <c r="F57" s="67" t="str">
        <f>IF(ISBLANK($A57),"",INDEX(kluci!$A$1:$F$361,MATCH($A57,kluci!$A$1:$A$361,0),4))</f>
        <v>U17</v>
      </c>
      <c r="G57" s="66" t="str">
        <f>IF(ISBLANK($A57),"",INDEX(kluci!$A$1:$F$361,MATCH($A57,kluci!$A$1:$A$361,0),5))</f>
        <v>Hostinné Tatran</v>
      </c>
      <c r="H57" s="68" t="str">
        <f>IF(ISBLANK($A57),"",INDEX(kluci!$A$1:$F$361,MATCH($A57,kluci!$A$1:$A$361,0),6))</f>
        <v>HK</v>
      </c>
      <c r="I57" s="15"/>
      <c r="J57" s="16">
        <v>1</v>
      </c>
      <c r="K57" s="16">
        <v>0</v>
      </c>
      <c r="L57" s="16">
        <v>2</v>
      </c>
      <c r="M57" s="17"/>
      <c r="N57" s="19"/>
      <c r="O57" s="18"/>
      <c r="P57" s="19">
        <f>SUM(I57:N57)-O57</f>
        <v>3</v>
      </c>
    </row>
    <row r="58" spans="1:16" x14ac:dyDescent="0.3">
      <c r="A58" s="2">
        <v>80276</v>
      </c>
      <c r="B58" s="110" t="s">
        <v>685</v>
      </c>
      <c r="C58" s="13" t="s">
        <v>655</v>
      </c>
      <c r="D58" s="66" t="str">
        <f>IF(ISBLANK($A58),"",INDEX(kluci!$A$1:$F$361,MATCH($A58,kluci!$A$1:$A$361,0),2))</f>
        <v>Dostál Martin</v>
      </c>
      <c r="E58" s="67">
        <f>IF(ISBLANK($A58),"",INDEX(kluci!$A$1:$F$361,MATCH($A58,kluci!$A$1:$A$361,0),3))</f>
        <v>2007</v>
      </c>
      <c r="F58" s="67" t="str">
        <f>IF(ISBLANK($A58),"",INDEX(kluci!$A$1:$F$361,MATCH($A58,kluci!$A$1:$A$361,0),4))</f>
        <v>U19</v>
      </c>
      <c r="G58" s="66" t="str">
        <f>IF(ISBLANK($A58),"",INDEX(kluci!$A$1:$F$361,MATCH($A58,kluci!$A$1:$A$361,0),5))</f>
        <v>Hostinné Tatran</v>
      </c>
      <c r="H58" s="68" t="str">
        <f>IF(ISBLANK($A58),"",INDEX(kluci!$A$1:$F$361,MATCH($A58,kluci!$A$1:$A$361,0),6))</f>
        <v>HK</v>
      </c>
      <c r="I58" s="15"/>
      <c r="J58" s="16">
        <v>2</v>
      </c>
      <c r="K58" s="16"/>
      <c r="L58" s="16"/>
      <c r="M58" s="17"/>
      <c r="N58" s="19"/>
      <c r="O58" s="18"/>
      <c r="P58" s="19">
        <f>SUM(I58:N58)-O58</f>
        <v>2</v>
      </c>
    </row>
    <row r="59" spans="1:16" x14ac:dyDescent="0.3">
      <c r="A59" s="2">
        <v>72797</v>
      </c>
      <c r="B59" s="110" t="s">
        <v>685</v>
      </c>
      <c r="C59" s="13" t="s">
        <v>655</v>
      </c>
      <c r="D59" s="66" t="str">
        <f>IF(ISBLANK($A59),"",INDEX(kluci!$A$1:$F$361,MATCH($A59,kluci!$A$1:$A$361,0),2))</f>
        <v>Rulík Jiří</v>
      </c>
      <c r="E59" s="67">
        <f>IF(ISBLANK($A59),"",INDEX(kluci!$A$1:$F$361,MATCH($A59,kluci!$A$1:$A$361,0),3))</f>
        <v>2008</v>
      </c>
      <c r="F59" s="67" t="str">
        <f>IF(ISBLANK($A59),"",INDEX(kluci!$A$1:$F$361,MATCH($A59,kluci!$A$1:$A$361,0),4))</f>
        <v>U17</v>
      </c>
      <c r="G59" s="66" t="str">
        <f>IF(ISBLANK($A59),"",INDEX(kluci!$A$1:$F$361,MATCH($A59,kluci!$A$1:$A$361,0),5))</f>
        <v>Heřmanův Městec</v>
      </c>
      <c r="H59" s="68" t="str">
        <f>IF(ISBLANK($A59),"",INDEX(kluci!$A$1:$F$361,MATCH($A59,kluci!$A$1:$A$361,0),6))</f>
        <v>PA</v>
      </c>
      <c r="I59" s="15">
        <v>2</v>
      </c>
      <c r="J59" s="16"/>
      <c r="K59" s="16"/>
      <c r="L59" s="16"/>
      <c r="M59" s="17"/>
      <c r="N59" s="19"/>
      <c r="O59" s="18"/>
      <c r="P59" s="19">
        <f>SUM(I59:N59)-O59</f>
        <v>2</v>
      </c>
    </row>
    <row r="60" spans="1:16" x14ac:dyDescent="0.3">
      <c r="A60" s="2">
        <v>82623</v>
      </c>
      <c r="B60" s="110" t="s">
        <v>685</v>
      </c>
      <c r="C60" s="13" t="s">
        <v>655</v>
      </c>
      <c r="D60" s="70" t="str">
        <f>IF(ISBLANK($A60),"",INDEX(kluci!$A$1:$F$361,MATCH($A60,kluci!$A$1:$A$361,0),2))</f>
        <v>Sedlák Pavel</v>
      </c>
      <c r="E60" s="71">
        <f>IF(ISBLANK($A60),"",INDEX(kluci!$A$1:$F$361,MATCH($A60,kluci!$A$1:$A$361,0),3))</f>
        <v>2010</v>
      </c>
      <c r="F60" s="71" t="str">
        <f>IF(ISBLANK($A60),"",INDEX(kluci!$A$1:$F$361,MATCH($A60,kluci!$A$1:$A$361,0),4))</f>
        <v>U15</v>
      </c>
      <c r="G60" s="70" t="str">
        <f>IF(ISBLANK($A60),"",INDEX(kluci!$A$1:$F$361,MATCH($A60,kluci!$A$1:$A$361,0),5))</f>
        <v>Chrudim Sokol</v>
      </c>
      <c r="H60" s="68" t="str">
        <f>IF(ISBLANK($A60),"",INDEX(kluci!$A$1:$F$361,MATCH($A60,kluci!$A$1:$A$361,0),6))</f>
        <v>PA</v>
      </c>
      <c r="I60" s="15">
        <v>0</v>
      </c>
      <c r="J60" s="16"/>
      <c r="K60" s="16">
        <v>2</v>
      </c>
      <c r="L60" s="16"/>
      <c r="M60" s="17"/>
      <c r="N60" s="19"/>
      <c r="O60" s="18"/>
      <c r="P60" s="19">
        <f>SUM(I60:N60)-O60</f>
        <v>2</v>
      </c>
    </row>
    <row r="61" spans="1:16" x14ac:dyDescent="0.3">
      <c r="A61" s="2">
        <v>86487</v>
      </c>
      <c r="B61" s="110" t="s">
        <v>685</v>
      </c>
      <c r="C61" s="13" t="s">
        <v>657</v>
      </c>
      <c r="D61" s="66" t="str">
        <f>IF(ISBLANK($A61),"",INDEX(kluci!$A$1:$F$361,MATCH($A61,kluci!$A$1:$A$361,0),2))</f>
        <v>Thér Martin</v>
      </c>
      <c r="E61" s="67">
        <f>IF(ISBLANK($A61),"",INDEX(kluci!$A$1:$F$361,MATCH($A61,kluci!$A$1:$A$361,0),3))</f>
        <v>2011</v>
      </c>
      <c r="F61" s="67" t="str">
        <f>IF(ISBLANK($A61),"",INDEX(kluci!$A$1:$F$361,MATCH($A61,kluci!$A$1:$A$361,0),4))</f>
        <v>U15</v>
      </c>
      <c r="G61" s="66" t="str">
        <f>IF(ISBLANK($A61),"",INDEX(kluci!$A$1:$F$361,MATCH($A61,kluci!$A$1:$A$361,0),5))</f>
        <v>Broumov</v>
      </c>
      <c r="H61" s="68" t="str">
        <f>IF(ISBLANK($A61),"",INDEX(kluci!$A$1:$F$361,MATCH($A61,kluci!$A$1:$A$361,0),6))</f>
        <v>HK</v>
      </c>
      <c r="I61" s="15">
        <v>0</v>
      </c>
      <c r="J61" s="16"/>
      <c r="K61" s="16"/>
      <c r="L61" s="16">
        <v>2</v>
      </c>
      <c r="M61" s="17"/>
      <c r="N61" s="19"/>
      <c r="O61" s="18"/>
      <c r="P61" s="19">
        <f>SUM(I61:N61)-O61</f>
        <v>2</v>
      </c>
    </row>
    <row r="62" spans="1:16" x14ac:dyDescent="0.3">
      <c r="A62" s="2">
        <v>87702</v>
      </c>
      <c r="B62" s="110" t="s">
        <v>686</v>
      </c>
      <c r="C62" s="13" t="s">
        <v>656</v>
      </c>
      <c r="D62" s="66" t="str">
        <f>IF(ISBLANK($A62),"",INDEX(kluci!$A$1:$F$361,MATCH($A62,kluci!$A$1:$A$361,0),2))</f>
        <v>Šurin David</v>
      </c>
      <c r="E62" s="67">
        <f>IF(ISBLANK($A62),"",INDEX(kluci!$A$1:$F$361,MATCH($A62,kluci!$A$1:$A$361,0),3))</f>
        <v>2011</v>
      </c>
      <c r="F62" s="67" t="str">
        <f>IF(ISBLANK($A62),"",INDEX(kluci!$A$1:$F$361,MATCH($A62,kluci!$A$1:$A$361,0),4))</f>
        <v>U15</v>
      </c>
      <c r="G62" s="66" t="str">
        <f>IF(ISBLANK($A62),"",INDEX(kluci!$A$1:$F$361,MATCH($A62,kluci!$A$1:$A$361,0),5))</f>
        <v>Josefov Sokol</v>
      </c>
      <c r="H62" s="68" t="str">
        <f>IF(ISBLANK($A62),"",INDEX(kluci!$A$1:$F$361,MATCH($A62,kluci!$A$1:$A$361,0),6))</f>
        <v>HK</v>
      </c>
      <c r="I62" s="15">
        <v>1</v>
      </c>
      <c r="J62" s="16"/>
      <c r="K62" s="16"/>
      <c r="L62" s="16"/>
      <c r="M62" s="17"/>
      <c r="N62" s="19"/>
      <c r="O62" s="18"/>
      <c r="P62" s="19">
        <f>SUM(I62:N62)-O62</f>
        <v>1</v>
      </c>
    </row>
    <row r="63" spans="1:16" x14ac:dyDescent="0.3">
      <c r="A63" s="2">
        <v>83802</v>
      </c>
      <c r="B63" s="110" t="s">
        <v>686</v>
      </c>
      <c r="C63" s="13" t="s">
        <v>656</v>
      </c>
      <c r="D63" s="66" t="str">
        <f>IF(ISBLANK($A63),"",INDEX(kluci!$A$1:$F$361,MATCH($A63,kluci!$A$1:$A$361,0),2))</f>
        <v>Petruň Dominik</v>
      </c>
      <c r="E63" s="67">
        <f>IF(ISBLANK($A63),"",INDEX(kluci!$A$1:$F$361,MATCH($A63,kluci!$A$1:$A$361,0),3))</f>
        <v>2011</v>
      </c>
      <c r="F63" s="67" t="str">
        <f>IF(ISBLANK($A63),"",INDEX(kluci!$A$1:$F$361,MATCH($A63,kluci!$A$1:$A$361,0),4))</f>
        <v>U15</v>
      </c>
      <c r="G63" s="66" t="str">
        <f>IF(ISBLANK($A63),"",INDEX(kluci!$A$1:$F$361,MATCH($A63,kluci!$A$1:$A$361,0),5))</f>
        <v>Lanškroun TJ</v>
      </c>
      <c r="H63" s="68" t="str">
        <f>IF(ISBLANK($A63),"",INDEX(kluci!$A$1:$F$361,MATCH($A63,kluci!$A$1:$A$361,0),6))</f>
        <v>PA</v>
      </c>
      <c r="I63" s="15">
        <v>1</v>
      </c>
      <c r="J63" s="16">
        <v>0</v>
      </c>
      <c r="K63" s="16"/>
      <c r="L63" s="16">
        <v>0</v>
      </c>
      <c r="M63" s="17"/>
      <c r="N63" s="19"/>
      <c r="O63" s="18"/>
      <c r="P63" s="19">
        <f>SUM(I63:N63)-O63</f>
        <v>1</v>
      </c>
    </row>
    <row r="64" spans="1:16" x14ac:dyDescent="0.3">
      <c r="A64" s="2">
        <v>83983</v>
      </c>
      <c r="B64" s="110" t="s">
        <v>686</v>
      </c>
      <c r="C64" s="13" t="s">
        <v>656</v>
      </c>
      <c r="D64" s="66" t="str">
        <f>IF(ISBLANK($A64),"",INDEX(kluci!$A$1:$F$361,MATCH($A64,kluci!$A$1:$A$361,0),2))</f>
        <v>Duczynski Vojtěch</v>
      </c>
      <c r="E64" s="67">
        <f>IF(ISBLANK($A64),"",INDEX(kluci!$A$1:$F$361,MATCH($A64,kluci!$A$1:$A$361,0),3))</f>
        <v>2011</v>
      </c>
      <c r="F64" s="67" t="str">
        <f>IF(ISBLANK($A64),"",INDEX(kluci!$A$1:$F$361,MATCH($A64,kluci!$A$1:$A$361,0),4))</f>
        <v>U15</v>
      </c>
      <c r="G64" s="66" t="str">
        <f>IF(ISBLANK($A64),"",INDEX(kluci!$A$1:$F$361,MATCH($A64,kluci!$A$1:$A$361,0),5))</f>
        <v>Butoves</v>
      </c>
      <c r="H64" s="68" t="str">
        <f>IF(ISBLANK($A64),"",INDEX(kluci!$A$1:$F$361,MATCH($A64,kluci!$A$1:$A$361,0),6))</f>
        <v>HK</v>
      </c>
      <c r="I64" s="15"/>
      <c r="J64" s="16">
        <v>1</v>
      </c>
      <c r="K64" s="16"/>
      <c r="L64" s="16"/>
      <c r="M64" s="17"/>
      <c r="N64" s="19"/>
      <c r="O64" s="18"/>
      <c r="P64" s="19">
        <f>SUM(I64:N64)-O64</f>
        <v>1</v>
      </c>
    </row>
    <row r="65" spans="1:16" x14ac:dyDescent="0.3">
      <c r="A65" s="2">
        <v>77630</v>
      </c>
      <c r="B65" s="110" t="s">
        <v>686</v>
      </c>
      <c r="C65" s="13" t="s">
        <v>656</v>
      </c>
      <c r="D65" s="70" t="str">
        <f>IF(ISBLANK($A65),"",INDEX(kluci!$A$1:$F$361,MATCH($A65,kluci!$A$1:$A$361,0),2))</f>
        <v>Vladovič Tomáš</v>
      </c>
      <c r="E65" s="71">
        <f>IF(ISBLANK($A65),"",INDEX(kluci!$A$1:$F$361,MATCH($A65,kluci!$A$1:$A$361,0),3))</f>
        <v>2010</v>
      </c>
      <c r="F65" s="71" t="str">
        <f>IF(ISBLANK($A65),"",INDEX(kluci!$A$1:$F$361,MATCH($A65,kluci!$A$1:$A$361,0),4))</f>
        <v>U15</v>
      </c>
      <c r="G65" s="70" t="str">
        <f>IF(ISBLANK($A65),"",INDEX(kluci!$A$1:$F$361,MATCH($A65,kluci!$A$1:$A$361,0),5))</f>
        <v>Josefov Sokol</v>
      </c>
      <c r="H65" s="68" t="str">
        <f>IF(ISBLANK($A65),"",INDEX(kluci!$A$1:$F$361,MATCH($A65,kluci!$A$1:$A$361,0),6))</f>
        <v>HK</v>
      </c>
      <c r="I65" s="15">
        <v>0</v>
      </c>
      <c r="J65" s="16">
        <v>1</v>
      </c>
      <c r="K65" s="16"/>
      <c r="L65" s="16"/>
      <c r="M65" s="17"/>
      <c r="N65" s="19"/>
      <c r="O65" s="18"/>
      <c r="P65" s="19">
        <f>SUM(I65:N65)-O65</f>
        <v>1</v>
      </c>
    </row>
    <row r="66" spans="1:16" x14ac:dyDescent="0.3">
      <c r="A66" s="2">
        <v>82622</v>
      </c>
      <c r="B66" s="110" t="s">
        <v>686</v>
      </c>
      <c r="C66" s="13" t="s">
        <v>656</v>
      </c>
      <c r="D66" s="70" t="str">
        <f>IF(ISBLANK($A66),"",INDEX(kluci!$A$1:$F$361,MATCH($A66,kluci!$A$1:$A$361,0),2))</f>
        <v>Píša Ondřej</v>
      </c>
      <c r="E66" s="71">
        <f>IF(ISBLANK($A66),"",INDEX(kluci!$A$1:$F$361,MATCH($A66,kluci!$A$1:$A$361,0),3))</f>
        <v>2009</v>
      </c>
      <c r="F66" s="71" t="str">
        <f>IF(ISBLANK($A66),"",INDEX(kluci!$A$1:$F$361,MATCH($A66,kluci!$A$1:$A$361,0),4))</f>
        <v>U17</v>
      </c>
      <c r="G66" s="70" t="str">
        <f>IF(ISBLANK($A66),"",INDEX(kluci!$A$1:$F$361,MATCH($A66,kluci!$A$1:$A$361,0),5))</f>
        <v>Chrudim Sokol</v>
      </c>
      <c r="H66" s="68" t="str">
        <f>IF(ISBLANK($A66),"",INDEX(kluci!$A$1:$F$361,MATCH($A66,kluci!$A$1:$A$361,0),6))</f>
        <v>PA</v>
      </c>
      <c r="I66" s="15"/>
      <c r="J66" s="16">
        <v>0</v>
      </c>
      <c r="K66" s="16">
        <v>1</v>
      </c>
      <c r="L66" s="16"/>
      <c r="M66" s="17"/>
      <c r="N66" s="19"/>
      <c r="O66" s="18"/>
      <c r="P66" s="19">
        <f>SUM(I66:N66)-O66</f>
        <v>1</v>
      </c>
    </row>
    <row r="67" spans="1:16" x14ac:dyDescent="0.3">
      <c r="A67" s="2">
        <v>85513</v>
      </c>
      <c r="B67" s="110" t="s">
        <v>686</v>
      </c>
      <c r="C67" s="13" t="s">
        <v>656</v>
      </c>
      <c r="D67" s="66" t="str">
        <f>IF(ISBLANK($A67),"",INDEX(kluci!$A$1:$F$361,MATCH($A67,kluci!$A$1:$A$361,0),2))</f>
        <v>Rumpli Šimon</v>
      </c>
      <c r="E67" s="67">
        <f>IF(ISBLANK($A67),"",INDEX(kluci!$A$1:$F$361,MATCH($A67,kluci!$A$1:$A$361,0),3))</f>
        <v>2012</v>
      </c>
      <c r="F67" s="67" t="str">
        <f>IF(ISBLANK($A67),"",INDEX(kluci!$A$1:$F$361,MATCH($A67,kluci!$A$1:$A$361,0),4))</f>
        <v>U13</v>
      </c>
      <c r="G67" s="66" t="str">
        <f>IF(ISBLANK($A67),"",INDEX(kluci!$A$1:$F$361,MATCH($A67,kluci!$A$1:$A$361,0),5))</f>
        <v>Pardubice Tesla</v>
      </c>
      <c r="H67" s="68" t="str">
        <f>IF(ISBLANK($A67),"",INDEX(kluci!$A$1:$F$361,MATCH($A67,kluci!$A$1:$A$361,0),6))</f>
        <v>PA</v>
      </c>
      <c r="I67" s="15"/>
      <c r="J67" s="16"/>
      <c r="K67" s="16">
        <v>1</v>
      </c>
      <c r="L67" s="16"/>
      <c r="M67" s="17"/>
      <c r="N67" s="19"/>
      <c r="O67" s="18"/>
      <c r="P67" s="19">
        <f>SUM(I67:N67)-O67</f>
        <v>1</v>
      </c>
    </row>
    <row r="68" spans="1:16" x14ac:dyDescent="0.3">
      <c r="A68" s="2">
        <v>80568</v>
      </c>
      <c r="B68" s="110" t="s">
        <v>686</v>
      </c>
      <c r="C68" s="13" t="s">
        <v>656</v>
      </c>
      <c r="D68" s="70" t="str">
        <f>IF(ISBLANK($A68),"",INDEX(kluci!$A$1:$F$361,MATCH($A68,kluci!$A$1:$A$361,0),2))</f>
        <v>Koubek Šimon</v>
      </c>
      <c r="E68" s="71">
        <f>IF(ISBLANK($A68),"",INDEX(kluci!$A$1:$F$361,MATCH($A68,kluci!$A$1:$A$361,0),3))</f>
        <v>2014</v>
      </c>
      <c r="F68" s="71" t="str">
        <f>IF(ISBLANK($A68),"",INDEX(kluci!$A$1:$F$361,MATCH($A68,kluci!$A$1:$A$361,0),4))</f>
        <v>U11</v>
      </c>
      <c r="G68" s="70" t="str">
        <f>IF(ISBLANK($A68),"",INDEX(kluci!$A$1:$F$361,MATCH($A68,kluci!$A$1:$A$361,0),5))</f>
        <v>Holice KST</v>
      </c>
      <c r="H68" s="68" t="str">
        <f>IF(ISBLANK($A68),"",INDEX(kluci!$A$1:$F$361,MATCH($A68,kluci!$A$1:$A$361,0),6))</f>
        <v>PA</v>
      </c>
      <c r="I68" s="15"/>
      <c r="J68" s="16"/>
      <c r="K68" s="16">
        <v>1</v>
      </c>
      <c r="L68" s="16"/>
      <c r="M68" s="17"/>
      <c r="N68" s="19"/>
      <c r="O68" s="18"/>
      <c r="P68" s="19">
        <f>SUM(I68:N68)-O68</f>
        <v>1</v>
      </c>
    </row>
    <row r="69" spans="1:16" x14ac:dyDescent="0.3">
      <c r="A69" s="2">
        <v>83984</v>
      </c>
      <c r="B69" s="110" t="s">
        <v>686</v>
      </c>
      <c r="C69" s="13" t="s">
        <v>657</v>
      </c>
      <c r="D69" s="66" t="str">
        <f>IF(ISBLANK($A69),"",INDEX(kluci!$A$1:$F$361,MATCH($A69,kluci!$A$1:$A$361,0),2))</f>
        <v>Rejman Marek</v>
      </c>
      <c r="E69" s="67">
        <f>IF(ISBLANK($A69),"",INDEX(kluci!$A$1:$F$361,MATCH($A69,kluci!$A$1:$A$361,0),3))</f>
        <v>2008</v>
      </c>
      <c r="F69" s="67" t="str">
        <f>IF(ISBLANK($A69),"",INDEX(kluci!$A$1:$F$361,MATCH($A69,kluci!$A$1:$A$361,0),4))</f>
        <v>U17</v>
      </c>
      <c r="G69" s="66" t="str">
        <f>IF(ISBLANK($A69),"",INDEX(kluci!$A$1:$F$361,MATCH($A69,kluci!$A$1:$A$361,0),5))</f>
        <v>Butoves</v>
      </c>
      <c r="H69" s="68" t="str">
        <f>IF(ISBLANK($A69),"",INDEX(kluci!$A$1:$F$361,MATCH($A69,kluci!$A$1:$A$361,0),6))</f>
        <v>HK</v>
      </c>
      <c r="I69" s="15">
        <v>0</v>
      </c>
      <c r="J69" s="16"/>
      <c r="K69" s="16">
        <v>0</v>
      </c>
      <c r="L69" s="16">
        <v>1</v>
      </c>
      <c r="M69" s="17"/>
      <c r="N69" s="19"/>
      <c r="O69" s="18"/>
      <c r="P69" s="19">
        <f>SUM(I69:N69)-O69</f>
        <v>1</v>
      </c>
    </row>
    <row r="70" spans="1:16" x14ac:dyDescent="0.3">
      <c r="A70" s="2">
        <v>85508</v>
      </c>
      <c r="B70" s="110" t="s">
        <v>686</v>
      </c>
      <c r="C70" s="13" t="s">
        <v>657</v>
      </c>
      <c r="D70" s="66" t="str">
        <f>IF(ISBLANK($A70),"",INDEX(kluci!$A$1:$F$361,MATCH($A70,kluci!$A$1:$A$361,0),2))</f>
        <v>Jetenský Jan</v>
      </c>
      <c r="E70" s="67">
        <f>IF(ISBLANK($A70),"",INDEX(kluci!$A$1:$F$361,MATCH($A70,kluci!$A$1:$A$361,0),3))</f>
        <v>2011</v>
      </c>
      <c r="F70" s="67" t="str">
        <f>IF(ISBLANK($A70),"",INDEX(kluci!$A$1:$F$361,MATCH($A70,kluci!$A$1:$A$361,0),4))</f>
        <v>U15</v>
      </c>
      <c r="G70" s="66" t="str">
        <f>IF(ISBLANK($A70),"",INDEX(kluci!$A$1:$F$361,MATCH($A70,kluci!$A$1:$A$361,0),5))</f>
        <v>Pardubice Tesla</v>
      </c>
      <c r="H70" s="68" t="str">
        <f>IF(ISBLANK($A70),"",INDEX(kluci!$A$1:$F$361,MATCH($A70,kluci!$A$1:$A$361,0),6))</f>
        <v>PA</v>
      </c>
      <c r="I70" s="15"/>
      <c r="J70" s="16"/>
      <c r="K70" s="16">
        <v>0</v>
      </c>
      <c r="L70" s="16">
        <v>1</v>
      </c>
      <c r="M70" s="17"/>
      <c r="N70" s="19"/>
      <c r="O70" s="18"/>
      <c r="P70" s="19">
        <f>SUM(I70:N70)-O70</f>
        <v>1</v>
      </c>
    </row>
    <row r="71" spans="1:16" x14ac:dyDescent="0.3">
      <c r="A71" s="2">
        <v>84049</v>
      </c>
      <c r="B71" s="110" t="s">
        <v>686</v>
      </c>
      <c r="C71" s="13"/>
      <c r="D71" s="70" t="str">
        <f>IF(ISBLANK($A71),"",INDEX(kluci!$A$1:$F$361,MATCH($A71,kluci!$A$1:$A$361,0),2))</f>
        <v>Fof Jan</v>
      </c>
      <c r="E71" s="71">
        <f>IF(ISBLANK($A71),"",INDEX(kluci!$A$1:$F$361,MATCH($A71,kluci!$A$1:$A$361,0),3))</f>
        <v>2011</v>
      </c>
      <c r="F71" s="71" t="str">
        <f>IF(ISBLANK($A71),"",INDEX(kluci!$A$1:$F$361,MATCH($A71,kluci!$A$1:$A$361,0),4))</f>
        <v>U15</v>
      </c>
      <c r="G71" s="70" t="str">
        <f>IF(ISBLANK($A71),"",INDEX(kluci!$A$1:$F$361,MATCH($A71,kluci!$A$1:$A$361,0),5))</f>
        <v>Miletín</v>
      </c>
      <c r="H71" s="68" t="str">
        <f>IF(ISBLANK($A71),"",INDEX(kluci!$A$1:$F$361,MATCH($A71,kluci!$A$1:$A$361,0),6))</f>
        <v>HK</v>
      </c>
      <c r="I71" s="15"/>
      <c r="J71" s="16"/>
      <c r="K71" s="16"/>
      <c r="L71" s="16">
        <v>1</v>
      </c>
      <c r="M71" s="17"/>
      <c r="N71" s="19"/>
      <c r="O71" s="18"/>
      <c r="P71" s="19">
        <f>SUM(I71:N71)-O71</f>
        <v>1</v>
      </c>
    </row>
    <row r="72" spans="1:16" x14ac:dyDescent="0.3">
      <c r="A72" s="2">
        <v>83098</v>
      </c>
      <c r="B72" s="110" t="s">
        <v>686</v>
      </c>
      <c r="C72" s="13"/>
      <c r="D72" s="66" t="str">
        <f>IF(ISBLANK($A72),"",INDEX(kluci!$A$1:$F$361,MATCH($A72,kluci!$A$1:$A$361,0),2))</f>
        <v>Farský Alexander</v>
      </c>
      <c r="E72" s="67">
        <f>IF(ISBLANK($A72),"",INDEX(kluci!$A$1:$F$361,MATCH($A72,kluci!$A$1:$A$361,0),3))</f>
        <v>2010</v>
      </c>
      <c r="F72" s="67" t="str">
        <f>IF(ISBLANK($A72),"",INDEX(kluci!$A$1:$F$361,MATCH($A72,kluci!$A$1:$A$361,0),4))</f>
        <v>U15</v>
      </c>
      <c r="G72" s="66" t="str">
        <f>IF(ISBLANK($A72),"",INDEX(kluci!$A$1:$F$361,MATCH($A72,kluci!$A$1:$A$361,0),5))</f>
        <v>TJ Jiskra Nový Bydžov</v>
      </c>
      <c r="H72" s="68" t="str">
        <f>IF(ISBLANK($A72),"",INDEX(kluci!$A$1:$F$361,MATCH($A72,kluci!$A$1:$A$361,0),6))</f>
        <v>HK</v>
      </c>
      <c r="I72" s="15"/>
      <c r="J72" s="16"/>
      <c r="K72" s="16"/>
      <c r="L72" s="16">
        <v>1</v>
      </c>
      <c r="M72" s="17"/>
      <c r="N72" s="19"/>
      <c r="O72" s="18"/>
      <c r="P72" s="19">
        <f>SUM(I72:N72)-O72</f>
        <v>1</v>
      </c>
    </row>
    <row r="73" spans="1:16" x14ac:dyDescent="0.3">
      <c r="A73" s="2">
        <v>85114</v>
      </c>
      <c r="B73" s="110" t="s">
        <v>687</v>
      </c>
      <c r="C73" s="13" t="s">
        <v>657</v>
      </c>
      <c r="D73" s="66" t="str">
        <f>IF(ISBLANK($A73),"",INDEX(kluci!$A$1:$F$361,MATCH($A73,kluci!$A$1:$A$361,0),2))</f>
        <v>Doleček Bruno</v>
      </c>
      <c r="E73" s="67">
        <f>IF(ISBLANK($A73),"",INDEX(kluci!$A$1:$F$361,MATCH($A73,kluci!$A$1:$A$361,0),3))</f>
        <v>2012</v>
      </c>
      <c r="F73" s="67" t="str">
        <f>IF(ISBLANK($A73),"",INDEX(kluci!$A$1:$F$361,MATCH($A73,kluci!$A$1:$A$361,0),4))</f>
        <v>U13</v>
      </c>
      <c r="G73" s="66" t="str">
        <f>IF(ISBLANK($A73),"",INDEX(kluci!$A$1:$F$361,MATCH($A73,kluci!$A$1:$A$361,0),5))</f>
        <v>Lanškroun TJ</v>
      </c>
      <c r="H73" s="68" t="str">
        <f>IF(ISBLANK($A73),"",INDEX(kluci!$A$1:$F$361,MATCH($A73,kluci!$A$1:$A$361,0),6))</f>
        <v>PA</v>
      </c>
      <c r="I73" s="15">
        <v>0</v>
      </c>
      <c r="J73" s="16"/>
      <c r="K73" s="16"/>
      <c r="L73" s="16"/>
      <c r="M73" s="17"/>
      <c r="N73" s="19"/>
      <c r="O73" s="18"/>
      <c r="P73" s="19">
        <f>SUM(I73:N73)-O73</f>
        <v>0</v>
      </c>
    </row>
    <row r="74" spans="1:16" x14ac:dyDescent="0.3">
      <c r="A74" s="2">
        <v>86238</v>
      </c>
      <c r="B74" s="110" t="s">
        <v>687</v>
      </c>
      <c r="C74" s="13" t="s">
        <v>657</v>
      </c>
      <c r="D74" s="66" t="str">
        <f>IF(ISBLANK($A74),"",INDEX(kluci!$A$1:$F$361,MATCH($A74,kluci!$A$1:$A$361,0),2))</f>
        <v>Mikan Alexander</v>
      </c>
      <c r="E74" s="67">
        <f>IF(ISBLANK($A74),"",INDEX(kluci!$A$1:$F$361,MATCH($A74,kluci!$A$1:$A$361,0),3))</f>
        <v>2011</v>
      </c>
      <c r="F74" s="67" t="str">
        <f>IF(ISBLANK($A74),"",INDEX(kluci!$A$1:$F$361,MATCH($A74,kluci!$A$1:$A$361,0),4))</f>
        <v>U15</v>
      </c>
      <c r="G74" s="66" t="str">
        <f>IF(ISBLANK($A74),"",INDEX(kluci!$A$1:$F$361,MATCH($A74,kluci!$A$1:$A$361,0),5))</f>
        <v>Chrudim Sokol</v>
      </c>
      <c r="H74" s="68" t="str">
        <f>IF(ISBLANK($A74),"",INDEX(kluci!$A$1:$F$361,MATCH($A74,kluci!$A$1:$A$361,0),6))</f>
        <v>PA</v>
      </c>
      <c r="I74" s="15">
        <v>0</v>
      </c>
      <c r="J74" s="16"/>
      <c r="K74" s="16"/>
      <c r="L74" s="16"/>
      <c r="M74" s="17"/>
      <c r="N74" s="19"/>
      <c r="O74" s="18"/>
      <c r="P74" s="19">
        <f>SUM(I74:N74)-O74</f>
        <v>0</v>
      </c>
    </row>
    <row r="75" spans="1:16" x14ac:dyDescent="0.3">
      <c r="A75" s="2">
        <v>88974</v>
      </c>
      <c r="B75" s="110" t="s">
        <v>687</v>
      </c>
      <c r="C75" s="13" t="s">
        <v>657</v>
      </c>
      <c r="D75" s="66" t="str">
        <f>IF(ISBLANK($A75),"",INDEX(kluci!$A$1:$F$361,MATCH($A75,kluci!$A$1:$A$361,0),2))</f>
        <v>Malý Tadeáš</v>
      </c>
      <c r="E75" s="67">
        <f>IF(ISBLANK($A75),"",INDEX(kluci!$A$1:$F$361,MATCH($A75,kluci!$A$1:$A$361,0),3))</f>
        <v>2010</v>
      </c>
      <c r="F75" s="67" t="str">
        <f>IF(ISBLANK($A75),"",INDEX(kluci!$A$1:$F$361,MATCH($A75,kluci!$A$1:$A$361,0),4))</f>
        <v>U15</v>
      </c>
      <c r="G75" s="66" t="str">
        <f>IF(ISBLANK($A75),"",INDEX(kluci!$A$1:$F$361,MATCH($A75,kluci!$A$1:$A$361,0),5))</f>
        <v>Butoves</v>
      </c>
      <c r="H75" s="68" t="str">
        <f>IF(ISBLANK($A75),"",INDEX(kluci!$A$1:$F$361,MATCH($A75,kluci!$A$1:$A$361,0),6))</f>
        <v>HK</v>
      </c>
      <c r="I75" s="15">
        <v>0</v>
      </c>
      <c r="J75" s="16"/>
      <c r="K75" s="16"/>
      <c r="L75" s="16"/>
      <c r="M75" s="17"/>
      <c r="N75" s="19"/>
      <c r="O75" s="18"/>
      <c r="P75" s="19">
        <f>SUM(I75:N75)-O75</f>
        <v>0</v>
      </c>
    </row>
    <row r="76" spans="1:16" x14ac:dyDescent="0.3">
      <c r="A76" s="2">
        <v>86303</v>
      </c>
      <c r="B76" s="110" t="s">
        <v>687</v>
      </c>
      <c r="C76" s="13" t="s">
        <v>657</v>
      </c>
      <c r="D76" s="66" t="str">
        <f>IF(ISBLANK($A76),"",INDEX(kluci!$A$1:$F$361,MATCH($A76,kluci!$A$1:$A$361,0),2))</f>
        <v>Novák Jaromír</v>
      </c>
      <c r="E76" s="67">
        <f>IF(ISBLANK($A76),"",INDEX(kluci!$A$1:$F$361,MATCH($A76,kluci!$A$1:$A$361,0),3))</f>
        <v>2009</v>
      </c>
      <c r="F76" s="67" t="str">
        <f>IF(ISBLANK($A76),"",INDEX(kluci!$A$1:$F$361,MATCH($A76,kluci!$A$1:$A$361,0),4))</f>
        <v>U17</v>
      </c>
      <c r="G76" s="66" t="str">
        <f>IF(ISBLANK($A76),"",INDEX(kluci!$A$1:$F$361,MATCH($A76,kluci!$A$1:$A$361,0),5))</f>
        <v>Butoves</v>
      </c>
      <c r="H76" s="68" t="str">
        <f>IF(ISBLANK($A76),"",INDEX(kluci!$A$1:$F$361,MATCH($A76,kluci!$A$1:$A$361,0),6))</f>
        <v>HK</v>
      </c>
      <c r="I76" s="15">
        <v>0</v>
      </c>
      <c r="J76" s="16"/>
      <c r="K76" s="16">
        <v>0</v>
      </c>
      <c r="L76" s="16">
        <v>0</v>
      </c>
      <c r="M76" s="17"/>
      <c r="N76" s="19"/>
      <c r="O76" s="18"/>
      <c r="P76" s="19">
        <f>SUM(I76:N76)-O76</f>
        <v>0</v>
      </c>
    </row>
    <row r="77" spans="1:16" x14ac:dyDescent="0.3">
      <c r="A77" s="2">
        <v>86302</v>
      </c>
      <c r="B77" s="110" t="s">
        <v>687</v>
      </c>
      <c r="C77" s="13" t="s">
        <v>657</v>
      </c>
      <c r="D77" s="66" t="str">
        <f>IF(ISBLANK($A77),"",INDEX(kluci!$A$1:$F$361,MATCH($A77,kluci!$A$1:$A$361,0),2))</f>
        <v>Neuman Tomáš</v>
      </c>
      <c r="E77" s="67">
        <f>IF(ISBLANK($A77),"",INDEX(kluci!$A$1:$F$361,MATCH($A77,kluci!$A$1:$A$361,0),3))</f>
        <v>2010</v>
      </c>
      <c r="F77" s="67" t="str">
        <f>IF(ISBLANK($A77),"",INDEX(kluci!$A$1:$F$361,MATCH($A77,kluci!$A$1:$A$361,0),4))</f>
        <v>U15</v>
      </c>
      <c r="G77" s="66" t="str">
        <f>IF(ISBLANK($A77),"",INDEX(kluci!$A$1:$F$361,MATCH($A77,kluci!$A$1:$A$361,0),5))</f>
        <v>Butoves</v>
      </c>
      <c r="H77" s="68" t="str">
        <f>IF(ISBLANK($A77),"",INDEX(kluci!$A$1:$F$361,MATCH($A77,kluci!$A$1:$A$361,0),6))</f>
        <v>HK</v>
      </c>
      <c r="I77" s="15">
        <v>0</v>
      </c>
      <c r="J77" s="16"/>
      <c r="K77" s="16">
        <v>0</v>
      </c>
      <c r="L77" s="16"/>
      <c r="M77" s="17"/>
      <c r="N77" s="19"/>
      <c r="O77" s="18"/>
      <c r="P77" s="19">
        <f>SUM(I77:N77)-O77</f>
        <v>0</v>
      </c>
    </row>
    <row r="78" spans="1:16" x14ac:dyDescent="0.3">
      <c r="A78" s="2">
        <v>83993</v>
      </c>
      <c r="B78" s="110" t="s">
        <v>687</v>
      </c>
      <c r="C78" s="13" t="s">
        <v>657</v>
      </c>
      <c r="D78" s="66" t="str">
        <f>IF(ISBLANK($A78),"",INDEX(kluci!$A$1:$F$361,MATCH($A78,kluci!$A$1:$A$361,0),2))</f>
        <v>Loder František</v>
      </c>
      <c r="E78" s="67">
        <f>IF(ISBLANK($A78),"",INDEX(kluci!$A$1:$F$361,MATCH($A78,kluci!$A$1:$A$361,0),3))</f>
        <v>2010</v>
      </c>
      <c r="F78" s="67" t="str">
        <f>IF(ISBLANK($A78),"",INDEX(kluci!$A$1:$F$361,MATCH($A78,kluci!$A$1:$A$361,0),4))</f>
        <v>U15</v>
      </c>
      <c r="G78" s="66" t="str">
        <f>IF(ISBLANK($A78),"",INDEX(kluci!$A$1:$F$361,MATCH($A78,kluci!$A$1:$A$361,0),5))</f>
        <v>Lanškroun TJ</v>
      </c>
      <c r="H78" s="68" t="str">
        <f>IF(ISBLANK($A78),"",INDEX(kluci!$A$1:$F$361,MATCH($A78,kluci!$A$1:$A$361,0),6))</f>
        <v>PA</v>
      </c>
      <c r="I78" s="15"/>
      <c r="J78" s="16">
        <v>0</v>
      </c>
      <c r="K78" s="16"/>
      <c r="L78" s="16">
        <v>0</v>
      </c>
      <c r="M78" s="17"/>
      <c r="N78" s="19"/>
      <c r="O78" s="18"/>
      <c r="P78" s="19">
        <f>SUM(I78:N78)-O78</f>
        <v>0</v>
      </c>
    </row>
    <row r="79" spans="1:16" x14ac:dyDescent="0.3">
      <c r="A79" s="2">
        <v>83461</v>
      </c>
      <c r="B79" s="110" t="s">
        <v>687</v>
      </c>
      <c r="C79" s="13" t="s">
        <v>657</v>
      </c>
      <c r="D79" s="70" t="str">
        <f>IF(ISBLANK($A79),"",INDEX(kluci!$A$1:$F$361,MATCH($A79,kluci!$A$1:$A$361,0),2))</f>
        <v>Vlášek Tobiáš</v>
      </c>
      <c r="E79" s="71">
        <f>IF(ISBLANK($A79),"",INDEX(kluci!$A$1:$F$361,MATCH($A79,kluci!$A$1:$A$361,0),3))</f>
        <v>2010</v>
      </c>
      <c r="F79" s="71" t="str">
        <f>IF(ISBLANK($A79),"",INDEX(kluci!$A$1:$F$361,MATCH($A79,kluci!$A$1:$A$361,0),4))</f>
        <v>U15</v>
      </c>
      <c r="G79" s="70" t="str">
        <f>IF(ISBLANK($A79),"",INDEX(kluci!$A$1:$F$361,MATCH($A79,kluci!$A$1:$A$361,0),5))</f>
        <v>Josefov Sokol</v>
      </c>
      <c r="H79" s="68" t="str">
        <f>IF(ISBLANK($A79),"",INDEX(kluci!$A$1:$F$361,MATCH($A79,kluci!$A$1:$A$361,0),6))</f>
        <v>HK</v>
      </c>
      <c r="I79" s="15">
        <v>0</v>
      </c>
      <c r="J79" s="16"/>
      <c r="K79" s="16"/>
      <c r="L79" s="16"/>
      <c r="M79" s="17"/>
      <c r="N79" s="19"/>
      <c r="O79" s="18"/>
      <c r="P79" s="19">
        <f>SUM(I79:N79)-O79</f>
        <v>0</v>
      </c>
    </row>
    <row r="80" spans="1:16" x14ac:dyDescent="0.3">
      <c r="A80" s="2">
        <v>82195</v>
      </c>
      <c r="B80" s="110" t="s">
        <v>687</v>
      </c>
      <c r="C80" s="13" t="s">
        <v>657</v>
      </c>
      <c r="D80" s="66" t="str">
        <f>IF(ISBLANK($A80),"",INDEX(kluci!$A$1:$F$361,MATCH($A80,kluci!$A$1:$A$361,0),2))</f>
        <v>Fidler Jan</v>
      </c>
      <c r="E80" s="67">
        <f>IF(ISBLANK($A80),"",INDEX(kluci!$A$1:$F$361,MATCH($A80,kluci!$A$1:$A$361,0),3))</f>
        <v>2008</v>
      </c>
      <c r="F80" s="67" t="str">
        <f>IF(ISBLANK($A80),"",INDEX(kluci!$A$1:$F$361,MATCH($A80,kluci!$A$1:$A$361,0),4))</f>
        <v>U17</v>
      </c>
      <c r="G80" s="66" t="str">
        <f>IF(ISBLANK($A80),"",INDEX(kluci!$A$1:$F$361,MATCH($A80,kluci!$A$1:$A$361,0),5))</f>
        <v>Chrudim Sokol</v>
      </c>
      <c r="H80" s="68" t="str">
        <f>IF(ISBLANK($A80),"",INDEX(kluci!$A$1:$F$361,MATCH($A80,kluci!$A$1:$A$361,0),6))</f>
        <v>PA</v>
      </c>
      <c r="I80" s="15">
        <v>0</v>
      </c>
      <c r="J80" s="16"/>
      <c r="K80" s="16"/>
      <c r="L80" s="16">
        <v>0</v>
      </c>
      <c r="M80" s="17"/>
      <c r="N80" s="19"/>
      <c r="O80" s="18"/>
      <c r="P80" s="19">
        <f>SUM(I80:N80)-O80</f>
        <v>0</v>
      </c>
    </row>
    <row r="81" spans="1:16" x14ac:dyDescent="0.3">
      <c r="A81" s="2">
        <v>83411</v>
      </c>
      <c r="B81" s="110" t="s">
        <v>687</v>
      </c>
      <c r="C81" s="13" t="s">
        <v>657</v>
      </c>
      <c r="D81" s="66" t="str">
        <f>IF(ISBLANK($A81),"",INDEX(kluci!$A$1:$F$361,MATCH($A81,kluci!$A$1:$A$361,0),2))</f>
        <v>Krejčí Petr</v>
      </c>
      <c r="E81" s="67">
        <f>IF(ISBLANK($A81),"",INDEX(kluci!$A$1:$F$361,MATCH($A81,kluci!$A$1:$A$361,0),3))</f>
        <v>2011</v>
      </c>
      <c r="F81" s="67" t="str">
        <f>IF(ISBLANK($A81),"",INDEX(kluci!$A$1:$F$361,MATCH($A81,kluci!$A$1:$A$361,0),4))</f>
        <v>U15</v>
      </c>
      <c r="G81" s="66" t="str">
        <f>IF(ISBLANK($A81),"",INDEX(kluci!$A$1:$F$361,MATCH($A81,kluci!$A$1:$A$361,0),5))</f>
        <v>Hostinné Tatran</v>
      </c>
      <c r="H81" s="68" t="str">
        <f>IF(ISBLANK($A81),"",INDEX(kluci!$A$1:$F$361,MATCH($A81,kluci!$A$1:$A$361,0),6))</f>
        <v>HK</v>
      </c>
      <c r="I81" s="15"/>
      <c r="J81" s="16"/>
      <c r="K81" s="16">
        <v>0</v>
      </c>
      <c r="L81" s="16"/>
      <c r="M81" s="17"/>
      <c r="N81" s="19"/>
      <c r="O81" s="18"/>
      <c r="P81" s="19">
        <f>SUM(I81:N81)-O81</f>
        <v>0</v>
      </c>
    </row>
    <row r="82" spans="1:16" x14ac:dyDescent="0.3">
      <c r="A82" s="2">
        <v>83847</v>
      </c>
      <c r="B82" s="110" t="s">
        <v>687</v>
      </c>
      <c r="C82" s="13" t="s">
        <v>657</v>
      </c>
      <c r="D82" s="66" t="str">
        <f>IF(ISBLANK($A82),"",INDEX(kluci!$A$1:$F$361,MATCH($A82,kluci!$A$1:$A$361,0),2))</f>
        <v>Karásek Petr</v>
      </c>
      <c r="E82" s="67">
        <f>IF(ISBLANK($A82),"",INDEX(kluci!$A$1:$F$361,MATCH($A82,kluci!$A$1:$A$361,0),3))</f>
        <v>2014</v>
      </c>
      <c r="F82" s="67" t="str">
        <f>IF(ISBLANK($A82),"",INDEX(kluci!$A$1:$F$361,MATCH($A82,kluci!$A$1:$A$361,0),4))</f>
        <v>U11</v>
      </c>
      <c r="G82" s="66" t="str">
        <f>IF(ISBLANK($A82),"",INDEX(kluci!$A$1:$F$361,MATCH($A82,kluci!$A$1:$A$361,0),5))</f>
        <v>Holice KST</v>
      </c>
      <c r="H82" s="68" t="str">
        <f>IF(ISBLANK($A82),"",INDEX(kluci!$A$1:$F$361,MATCH($A82,kluci!$A$1:$A$361,0),6))</f>
        <v>PA</v>
      </c>
      <c r="I82" s="15"/>
      <c r="J82" s="16"/>
      <c r="K82" s="16">
        <v>0</v>
      </c>
      <c r="L82" s="16"/>
      <c r="M82" s="17"/>
      <c r="N82" s="19"/>
      <c r="O82" s="18"/>
      <c r="P82" s="19">
        <f>SUM(I82:N82)-O82</f>
        <v>0</v>
      </c>
    </row>
    <row r="83" spans="1:16" x14ac:dyDescent="0.3">
      <c r="A83" s="2">
        <v>87670</v>
      </c>
      <c r="B83" s="110" t="s">
        <v>687</v>
      </c>
      <c r="C83" s="13" t="s">
        <v>657</v>
      </c>
      <c r="D83" s="66" t="str">
        <f>IF(ISBLANK($A83),"",INDEX(kluci!$A$1:$F$361,MATCH($A83,kluci!$A$1:$A$361,0),2))</f>
        <v>Rambousek Matouš</v>
      </c>
      <c r="E83" s="67">
        <f>IF(ISBLANK($A83),"",INDEX(kluci!$A$1:$F$361,MATCH($A83,kluci!$A$1:$A$361,0),3))</f>
        <v>2014</v>
      </c>
      <c r="F83" s="67" t="str">
        <f>IF(ISBLANK($A83),"",INDEX(kluci!$A$1:$F$361,MATCH($A83,kluci!$A$1:$A$361,0),4))</f>
        <v>U11</v>
      </c>
      <c r="G83" s="66" t="str">
        <f>IF(ISBLANK($A83),"",INDEX(kluci!$A$1:$F$361,MATCH($A83,kluci!$A$1:$A$361,0),5))</f>
        <v>Holice KST</v>
      </c>
      <c r="H83" s="68" t="str">
        <f>IF(ISBLANK($A83),"",INDEX(kluci!$A$1:$F$361,MATCH($A83,kluci!$A$1:$A$361,0),6))</f>
        <v>PA</v>
      </c>
      <c r="I83" s="15"/>
      <c r="J83" s="16"/>
      <c r="K83" s="16">
        <v>0</v>
      </c>
      <c r="L83" s="16"/>
      <c r="M83" s="17"/>
      <c r="N83" s="19"/>
      <c r="O83" s="18"/>
      <c r="P83" s="19">
        <f>SUM(I83:N83)-O83</f>
        <v>0</v>
      </c>
    </row>
    <row r="84" spans="1:16" x14ac:dyDescent="0.3">
      <c r="A84" s="2">
        <v>87671</v>
      </c>
      <c r="B84" s="110" t="s">
        <v>687</v>
      </c>
      <c r="C84" s="13" t="s">
        <v>657</v>
      </c>
      <c r="D84" s="66" t="str">
        <f>IF(ISBLANK($A84),"",INDEX(kluci!$A$1:$F$361,MATCH($A84,kluci!$A$1:$A$361,0),2))</f>
        <v>Rambousek Václav</v>
      </c>
      <c r="E84" s="67">
        <f>IF(ISBLANK($A84),"",INDEX(kluci!$A$1:$F$361,MATCH($A84,kluci!$A$1:$A$361,0),3))</f>
        <v>2012</v>
      </c>
      <c r="F84" s="67" t="str">
        <f>IF(ISBLANK($A84),"",INDEX(kluci!$A$1:$F$361,MATCH($A84,kluci!$A$1:$A$361,0),4))</f>
        <v>U13</v>
      </c>
      <c r="G84" s="66" t="str">
        <f>IF(ISBLANK($A84),"",INDEX(kluci!$A$1:$F$361,MATCH($A84,kluci!$A$1:$A$361,0),5))</f>
        <v>Holice KST</v>
      </c>
      <c r="H84" s="68" t="str">
        <f>IF(ISBLANK($A84),"",INDEX(kluci!$A$1:$F$361,MATCH($A84,kluci!$A$1:$A$361,0),6))</f>
        <v>PA</v>
      </c>
      <c r="I84" s="15"/>
      <c r="J84" s="16"/>
      <c r="K84" s="16">
        <v>0</v>
      </c>
      <c r="L84" s="16"/>
      <c r="M84" s="17"/>
      <c r="N84" s="19"/>
      <c r="O84" s="18"/>
      <c r="P84" s="19">
        <f>SUM(I84:N84)-O84</f>
        <v>0</v>
      </c>
    </row>
    <row r="85" spans="1:16" x14ac:dyDescent="0.3">
      <c r="A85" s="2">
        <v>83099</v>
      </c>
      <c r="B85" s="110" t="s">
        <v>687</v>
      </c>
      <c r="C85" s="13"/>
      <c r="D85" s="70" t="str">
        <f>IF(ISBLANK($A85),"",INDEX(kluci!$A$1:$F$361,MATCH($A85,kluci!$A$1:$A$361,0),2))</f>
        <v>Komárek Ondřej</v>
      </c>
      <c r="E85" s="71">
        <f>IF(ISBLANK($A85),"",INDEX(kluci!$A$1:$F$361,MATCH($A85,kluci!$A$1:$A$361,0),3))</f>
        <v>2012</v>
      </c>
      <c r="F85" s="71" t="str">
        <f>IF(ISBLANK($A85),"",INDEX(kluci!$A$1:$F$361,MATCH($A85,kluci!$A$1:$A$361,0),4))</f>
        <v>U13</v>
      </c>
      <c r="G85" s="70" t="str">
        <f>IF(ISBLANK($A85),"",INDEX(kluci!$A$1:$F$361,MATCH($A85,kluci!$A$1:$A$361,0),5))</f>
        <v>TJ Jiskra Nový Bydžov</v>
      </c>
      <c r="H85" s="68" t="str">
        <f>IF(ISBLANK($A85),"",INDEX(kluci!$A$1:$F$361,MATCH($A85,kluci!$A$1:$A$361,0),6))</f>
        <v>HK</v>
      </c>
      <c r="I85" s="15"/>
      <c r="J85" s="16"/>
      <c r="K85" s="16"/>
      <c r="L85" s="16">
        <v>0</v>
      </c>
      <c r="M85" s="17"/>
      <c r="N85" s="19"/>
      <c r="O85" s="18"/>
      <c r="P85" s="19">
        <f>SUM(I85:N85)-O85</f>
        <v>0</v>
      </c>
    </row>
    <row r="86" spans="1:16" x14ac:dyDescent="0.3">
      <c r="A86" s="2">
        <v>85482</v>
      </c>
      <c r="B86" s="110" t="s">
        <v>687</v>
      </c>
      <c r="C86" s="13"/>
      <c r="D86" s="70" t="str">
        <f>IF(ISBLANK($A86),"",INDEX(kluci!$A$1:$F$361,MATCH($A86,kluci!$A$1:$A$361,0),2))</f>
        <v>Kössler Matěj</v>
      </c>
      <c r="E86" s="71">
        <f>IF(ISBLANK($A86),"",INDEX(kluci!$A$1:$F$361,MATCH($A86,kluci!$A$1:$A$361,0),3))</f>
        <v>2012</v>
      </c>
      <c r="F86" s="71" t="str">
        <f>IF(ISBLANK($A86),"",INDEX(kluci!$A$1:$F$361,MATCH($A86,kluci!$A$1:$A$361,0),4))</f>
        <v>U13</v>
      </c>
      <c r="G86" s="70" t="str">
        <f>IF(ISBLANK($A86),"",INDEX(kluci!$A$1:$F$361,MATCH($A86,kluci!$A$1:$A$361,0),5))</f>
        <v>Polička</v>
      </c>
      <c r="H86" s="68" t="str">
        <f>IF(ISBLANK($A86),"",INDEX(kluci!$A$1:$F$361,MATCH($A86,kluci!$A$1:$A$361,0),6))</f>
        <v>PA</v>
      </c>
      <c r="I86" s="15"/>
      <c r="J86" s="16"/>
      <c r="K86" s="16"/>
      <c r="L86" s="16">
        <v>0</v>
      </c>
      <c r="M86" s="17"/>
      <c r="N86" s="19"/>
      <c r="O86" s="18"/>
      <c r="P86" s="19">
        <f>SUM(I86:N86)-O86</f>
        <v>0</v>
      </c>
    </row>
    <row r="87" spans="1:16" x14ac:dyDescent="0.3">
      <c r="A87" s="2">
        <v>83466</v>
      </c>
      <c r="B87" s="110" t="s">
        <v>687</v>
      </c>
      <c r="C87" s="13"/>
      <c r="D87" s="70" t="str">
        <f>IF(ISBLANK($A87),"",INDEX(kluci!$A$1:$F$361,MATCH($A87,kluci!$A$1:$A$361,0),2))</f>
        <v>Kaiser Marek</v>
      </c>
      <c r="E87" s="71">
        <f>IF(ISBLANK($A87),"",INDEX(kluci!$A$1:$F$361,MATCH($A87,kluci!$A$1:$A$361,0),3))</f>
        <v>2013</v>
      </c>
      <c r="F87" s="71" t="str">
        <f>IF(ISBLANK($A87),"",INDEX(kluci!$A$1:$F$361,MATCH($A87,kluci!$A$1:$A$361,0),4))</f>
        <v>U13</v>
      </c>
      <c r="G87" s="70" t="str">
        <f>IF(ISBLANK($A87),"",INDEX(kluci!$A$1:$F$361,MATCH($A87,kluci!$A$1:$A$361,0),5))</f>
        <v>Josefov Sokol</v>
      </c>
      <c r="H87" s="68" t="str">
        <f>IF(ISBLANK($A87),"",INDEX(kluci!$A$1:$F$361,MATCH($A87,kluci!$A$1:$A$361,0),6))</f>
        <v>HK</v>
      </c>
      <c r="I87" s="15"/>
      <c r="J87" s="16"/>
      <c r="K87" s="16"/>
      <c r="L87" s="16">
        <v>0</v>
      </c>
      <c r="M87" s="17"/>
      <c r="N87" s="19"/>
      <c r="O87" s="18"/>
      <c r="P87" s="19">
        <f>SUM(I87:N87)-O87</f>
        <v>0</v>
      </c>
    </row>
    <row r="88" spans="1:16" x14ac:dyDescent="0.3">
      <c r="A88" s="2">
        <v>86301</v>
      </c>
      <c r="B88" s="110" t="s">
        <v>687</v>
      </c>
      <c r="C88" s="13"/>
      <c r="D88" s="70" t="str">
        <f>IF(ISBLANK($A88),"",INDEX(kluci!$A$1:$F$361,MATCH($A88,kluci!$A$1:$A$361,0),2))</f>
        <v>Klíma Josef</v>
      </c>
      <c r="E88" s="71">
        <f>IF(ISBLANK($A88),"",INDEX(kluci!$A$1:$F$361,MATCH($A88,kluci!$A$1:$A$361,0),3))</f>
        <v>2012</v>
      </c>
      <c r="F88" s="71" t="str">
        <f>IF(ISBLANK($A88),"",INDEX(kluci!$A$1:$F$361,MATCH($A88,kluci!$A$1:$A$361,0),4))</f>
        <v>U13</v>
      </c>
      <c r="G88" s="70" t="str">
        <f>IF(ISBLANK($A88),"",INDEX(kluci!$A$1:$F$361,MATCH($A88,kluci!$A$1:$A$361,0),5))</f>
        <v>Butoves</v>
      </c>
      <c r="H88" s="68" t="str">
        <f>IF(ISBLANK($A88),"",INDEX(kluci!$A$1:$F$361,MATCH($A88,kluci!$A$1:$A$361,0),6))</f>
        <v>HK</v>
      </c>
      <c r="I88" s="15"/>
      <c r="J88" s="16"/>
      <c r="K88" s="16"/>
      <c r="L88" s="16">
        <v>0</v>
      </c>
      <c r="M88" s="17"/>
      <c r="N88" s="19"/>
      <c r="O88" s="18"/>
      <c r="P88" s="19">
        <f>SUM(I88:N88)-O88</f>
        <v>0</v>
      </c>
    </row>
    <row r="89" spans="1:16" x14ac:dyDescent="0.3">
      <c r="A89" s="2">
        <v>86238</v>
      </c>
      <c r="B89" s="110" t="s">
        <v>687</v>
      </c>
      <c r="C89" s="13"/>
      <c r="D89" s="66" t="str">
        <f>IF(ISBLANK($A89),"",INDEX(kluci!$A$1:$F$361,MATCH($A89,kluci!$A$1:$A$361,0),2))</f>
        <v>Mikan Alexander</v>
      </c>
      <c r="E89" s="67">
        <f>IF(ISBLANK($A89),"",INDEX(kluci!$A$1:$F$361,MATCH($A89,kluci!$A$1:$A$361,0),3))</f>
        <v>2011</v>
      </c>
      <c r="F89" s="67" t="str">
        <f>IF(ISBLANK($A89),"",INDEX(kluci!$A$1:$F$361,MATCH($A89,kluci!$A$1:$A$361,0),4))</f>
        <v>U15</v>
      </c>
      <c r="G89" s="66" t="str">
        <f>IF(ISBLANK($A89),"",INDEX(kluci!$A$1:$F$361,MATCH($A89,kluci!$A$1:$A$361,0),5))</f>
        <v>Chrudim Sokol</v>
      </c>
      <c r="H89" s="68" t="str">
        <f>IF(ISBLANK($A89),"",INDEX(kluci!$A$1:$F$361,MATCH($A89,kluci!$A$1:$A$361,0),6))</f>
        <v>PA</v>
      </c>
      <c r="I89" s="15"/>
      <c r="J89" s="16"/>
      <c r="K89" s="16"/>
      <c r="L89" s="16">
        <v>0</v>
      </c>
      <c r="M89" s="17"/>
      <c r="N89" s="19"/>
      <c r="O89" s="18"/>
      <c r="P89" s="19">
        <f>SUM(I89:N89)-O89</f>
        <v>0</v>
      </c>
    </row>
    <row r="90" spans="1:16" x14ac:dyDescent="0.3">
      <c r="A90" s="2">
        <v>86299</v>
      </c>
      <c r="B90" s="110" t="s">
        <v>687</v>
      </c>
      <c r="C90" s="13"/>
      <c r="D90" s="66" t="str">
        <f>IF(ISBLANK($A90),"",INDEX(kluci!$A$1:$F$361,MATCH($A90,kluci!$A$1:$A$361,0),2))</f>
        <v>Duczynski Patrik</v>
      </c>
      <c r="E90" s="67">
        <f>IF(ISBLANK($A90),"",INDEX(kluci!$A$1:$F$361,MATCH($A90,kluci!$A$1:$A$361,0),3))</f>
        <v>2014</v>
      </c>
      <c r="F90" s="67" t="str">
        <f>IF(ISBLANK($A90),"",INDEX(kluci!$A$1:$F$361,MATCH($A90,kluci!$A$1:$A$361,0),4))</f>
        <v>U11</v>
      </c>
      <c r="G90" s="66" t="str">
        <f>IF(ISBLANK($A90),"",INDEX(kluci!$A$1:$F$361,MATCH($A90,kluci!$A$1:$A$361,0),5))</f>
        <v>Butoves</v>
      </c>
      <c r="H90" s="68" t="str">
        <f>IF(ISBLANK($A90),"",INDEX(kluci!$A$1:$F$361,MATCH($A90,kluci!$A$1:$A$361,0),6))</f>
        <v>HK</v>
      </c>
      <c r="I90" s="15"/>
      <c r="J90" s="16"/>
      <c r="K90" s="16"/>
      <c r="L90" s="16">
        <v>0</v>
      </c>
      <c r="M90" s="17"/>
      <c r="N90" s="19"/>
      <c r="O90" s="18"/>
      <c r="P90" s="19">
        <f>SUM(I90:N90)-O90</f>
        <v>0</v>
      </c>
    </row>
    <row r="91" spans="1:16" hidden="1" x14ac:dyDescent="0.3">
      <c r="A91" s="2">
        <v>82354</v>
      </c>
      <c r="B91" s="110"/>
      <c r="C91" s="13"/>
      <c r="D91" s="66" t="str">
        <f>IF(ISBLANK($A91),"",INDEX(kluci!$A$1:$F$361,MATCH($A91,kluci!$A$1:$A$361,0),2))</f>
        <v>Frýba Josef</v>
      </c>
      <c r="E91" s="67">
        <f>IF(ISBLANK($A91),"",INDEX(kluci!$A$1:$F$361,MATCH($A91,kluci!$A$1:$A$361,0),3))</f>
        <v>2009</v>
      </c>
      <c r="F91" s="67" t="str">
        <f>IF(ISBLANK($A91),"",INDEX(kluci!$A$1:$F$361,MATCH($A91,kluci!$A$1:$A$361,0),4))</f>
        <v>U17</v>
      </c>
      <c r="G91" s="66" t="str">
        <f>IF(ISBLANK($A91),"",INDEX(kluci!$A$1:$F$361,MATCH($A91,kluci!$A$1:$A$361,0),5))</f>
        <v>Butoves</v>
      </c>
      <c r="H91" s="68" t="str">
        <f>IF(ISBLANK($A91),"",INDEX(kluci!$A$1:$F$361,MATCH($A91,kluci!$A$1:$A$361,0),6))</f>
        <v>HK</v>
      </c>
      <c r="I91" s="15"/>
      <c r="J91" s="16"/>
      <c r="K91" s="16"/>
      <c r="L91" s="16"/>
      <c r="M91" s="17"/>
      <c r="N91" s="19"/>
      <c r="O91" s="18"/>
      <c r="P91" s="19">
        <f>SUM(I91:N91)-O91</f>
        <v>0</v>
      </c>
    </row>
    <row r="92" spans="1:16" hidden="1" x14ac:dyDescent="0.3">
      <c r="A92" s="2">
        <v>83780</v>
      </c>
      <c r="B92" s="110"/>
      <c r="C92" s="13"/>
      <c r="D92" s="70" t="str">
        <f>IF(ISBLANK($A92),"",INDEX(kluci!$A$1:$F$361,MATCH($A92,kluci!$A$1:$A$361,0),2))</f>
        <v>Brázda Zdeněk</v>
      </c>
      <c r="E92" s="71">
        <f>IF(ISBLANK($A92),"",INDEX(kluci!$A$1:$F$361,MATCH($A92,kluci!$A$1:$A$361,0),3))</f>
        <v>2007</v>
      </c>
      <c r="F92" s="71" t="str">
        <f>IF(ISBLANK($A92),"",INDEX(kluci!$A$1:$F$361,MATCH($A92,kluci!$A$1:$A$361,0),4))</f>
        <v>U19</v>
      </c>
      <c r="G92" s="70" t="str">
        <f>IF(ISBLANK($A92),"",INDEX(kluci!$A$1:$F$361,MATCH($A92,kluci!$A$1:$A$361,0),5))</f>
        <v>Svitavy</v>
      </c>
      <c r="H92" s="68" t="str">
        <f>IF(ISBLANK($A92),"",INDEX(kluci!$A$1:$F$361,MATCH($A92,kluci!$A$1:$A$361,0),6))</f>
        <v>PA</v>
      </c>
      <c r="I92" s="15"/>
      <c r="J92" s="16"/>
      <c r="K92" s="16"/>
      <c r="L92" s="16"/>
      <c r="M92" s="17"/>
      <c r="N92" s="19"/>
      <c r="O92" s="18"/>
      <c r="P92" s="19">
        <f>SUM(I92:N92)-O92</f>
        <v>0</v>
      </c>
    </row>
    <row r="93" spans="1:16" hidden="1" x14ac:dyDescent="0.3">
      <c r="A93" s="2">
        <v>79348</v>
      </c>
      <c r="B93" s="110"/>
      <c r="C93" s="13"/>
      <c r="D93" s="66" t="str">
        <f>IF(ISBLANK($A93),"",INDEX(kluci!$A$1:$F$361,MATCH($A93,kluci!$A$1:$A$361,0),2))</f>
        <v>Vaníček Matěj</v>
      </c>
      <c r="E93" s="67">
        <f>IF(ISBLANK($A93),"",INDEX(kluci!$A$1:$F$361,MATCH($A93,kluci!$A$1:$A$361,0),3))</f>
        <v>2008</v>
      </c>
      <c r="F93" s="67" t="str">
        <f>IF(ISBLANK($A93),"",INDEX(kluci!$A$1:$F$361,MATCH($A93,kluci!$A$1:$A$361,0),4))</f>
        <v>U17</v>
      </c>
      <c r="G93" s="66" t="str">
        <f>IF(ISBLANK($A93),"",INDEX(kluci!$A$1:$F$361,MATCH($A93,kluci!$A$1:$A$361,0),5))</f>
        <v>Dvůr Králové n/L</v>
      </c>
      <c r="H93" s="68" t="str">
        <f>IF(ISBLANK($A93),"",INDEX(kluci!$A$1:$F$361,MATCH($A93,kluci!$A$1:$A$361,0),6))</f>
        <v>HK</v>
      </c>
      <c r="I93" s="15"/>
      <c r="J93" s="16"/>
      <c r="K93" s="16"/>
      <c r="L93" s="16"/>
      <c r="M93" s="17"/>
      <c r="N93" s="19"/>
      <c r="O93" s="18"/>
      <c r="P93" s="19">
        <f>SUM(I93:N93)-O93</f>
        <v>0</v>
      </c>
    </row>
    <row r="94" spans="1:16" hidden="1" x14ac:dyDescent="0.3">
      <c r="A94" s="2">
        <v>77233</v>
      </c>
      <c r="B94" s="110"/>
      <c r="C94" s="13"/>
      <c r="D94" s="70" t="str">
        <f>IF(ISBLANK($A94),"",INDEX(kluci!$A$1:$F$361,MATCH($A94,kluci!$A$1:$A$361,0),2))</f>
        <v>Kulda David</v>
      </c>
      <c r="E94" s="71">
        <f>IF(ISBLANK($A94),"",INDEX(kluci!$A$1:$F$361,MATCH($A94,kluci!$A$1:$A$361,0),3))</f>
        <v>2006</v>
      </c>
      <c r="F94" s="71" t="str">
        <f>IF(ISBLANK($A94),"",INDEX(kluci!$A$1:$F$361,MATCH($A94,kluci!$A$1:$A$361,0),4))</f>
        <v>U19</v>
      </c>
      <c r="G94" s="70" t="str">
        <f>IF(ISBLANK($A94),"",INDEX(kluci!$A$1:$F$361,MATCH($A94,kluci!$A$1:$A$361,0),5))</f>
        <v>Ústí nad Orlicí TTC</v>
      </c>
      <c r="H94" s="68" t="str">
        <f>IF(ISBLANK($A94),"",INDEX(kluci!$A$1:$F$361,MATCH($A94,kluci!$A$1:$A$361,0),6))</f>
        <v>PA</v>
      </c>
      <c r="I94" s="15"/>
      <c r="J94" s="16"/>
      <c r="K94" s="16"/>
      <c r="L94" s="16"/>
      <c r="M94" s="17"/>
      <c r="N94" s="19"/>
      <c r="O94" s="18"/>
      <c r="P94" s="19">
        <f>SUM(I94:N94)-O94</f>
        <v>0</v>
      </c>
    </row>
    <row r="95" spans="1:16" hidden="1" x14ac:dyDescent="0.3">
      <c r="A95" s="2">
        <v>82402</v>
      </c>
      <c r="B95" s="110"/>
      <c r="C95" s="13"/>
      <c r="D95" s="66" t="str">
        <f>IF(ISBLANK($A95),"",INDEX(kluci!$A$1:$F$361,MATCH($A95,kluci!$A$1:$A$361,0),2))</f>
        <v>Jedlička Karel</v>
      </c>
      <c r="E95" s="67">
        <f>IF(ISBLANK($A95),"",INDEX(kluci!$A$1:$F$361,MATCH($A95,kluci!$A$1:$A$361,0),3))</f>
        <v>2006</v>
      </c>
      <c r="F95" s="67" t="str">
        <f>IF(ISBLANK($A95),"",INDEX(kluci!$A$1:$F$361,MATCH($A95,kluci!$A$1:$A$361,0),4))</f>
        <v>U19</v>
      </c>
      <c r="G95" s="66" t="str">
        <f>IF(ISBLANK($A95),"",INDEX(kluci!$A$1:$F$361,MATCH($A95,kluci!$A$1:$A$361,0),5))</f>
        <v>Chrudim Sokol</v>
      </c>
      <c r="H95" s="68" t="str">
        <f>IF(ISBLANK($A95),"",INDEX(kluci!$A$1:$F$361,MATCH($A95,kluci!$A$1:$A$361,0),6))</f>
        <v>PA</v>
      </c>
      <c r="I95" s="15"/>
      <c r="J95" s="16"/>
      <c r="K95" s="16"/>
      <c r="L95" s="16"/>
      <c r="M95" s="17"/>
      <c r="N95" s="19"/>
      <c r="O95" s="18"/>
      <c r="P95" s="19">
        <f>SUM(I95:N95)-O95</f>
        <v>0</v>
      </c>
    </row>
    <row r="96" spans="1:16" hidden="1" x14ac:dyDescent="0.3">
      <c r="A96" s="2">
        <v>82403</v>
      </c>
      <c r="B96" s="110"/>
      <c r="C96" s="13"/>
      <c r="D96" s="66" t="str">
        <f>IF(ISBLANK($A96),"",INDEX(kluci!$A$1:$F$361,MATCH($A96,kluci!$A$1:$A$361,0),2))</f>
        <v>Valenta Ondřej</v>
      </c>
      <c r="E96" s="67">
        <f>IF(ISBLANK($A96),"",INDEX(kluci!$A$1:$F$361,MATCH($A96,kluci!$A$1:$A$361,0),3))</f>
        <v>2007</v>
      </c>
      <c r="F96" s="67" t="str">
        <f>IF(ISBLANK($A96),"",INDEX(kluci!$A$1:$F$361,MATCH($A96,kluci!$A$1:$A$361,0),4))</f>
        <v>U19</v>
      </c>
      <c r="G96" s="66" t="str">
        <f>IF(ISBLANK($A96),"",INDEX(kluci!$A$1:$F$361,MATCH($A96,kluci!$A$1:$A$361,0),5))</f>
        <v>Chrudim Sokol</v>
      </c>
      <c r="H96" s="68" t="str">
        <f>IF(ISBLANK($A96),"",INDEX(kluci!$A$1:$F$361,MATCH($A96,kluci!$A$1:$A$361,0),6))</f>
        <v>PA</v>
      </c>
      <c r="I96" s="15"/>
      <c r="J96" s="16"/>
      <c r="K96" s="16"/>
      <c r="L96" s="16"/>
      <c r="M96" s="17"/>
      <c r="N96" s="19"/>
      <c r="O96" s="18"/>
      <c r="P96" s="19">
        <f>SUM(I96:N96)-O96</f>
        <v>0</v>
      </c>
    </row>
    <row r="97" spans="1:16" hidden="1" x14ac:dyDescent="0.3">
      <c r="A97" s="2">
        <v>83758</v>
      </c>
      <c r="B97" s="110"/>
      <c r="C97" s="13"/>
      <c r="D97" s="66" t="str">
        <f>IF(ISBLANK($A97),"",INDEX(kluci!$A$1:$F$361,MATCH($A97,kluci!$A$1:$A$361,0),2))</f>
        <v>Schejbal Adam</v>
      </c>
      <c r="E97" s="67">
        <f>IF(ISBLANK($A97),"",INDEX(kluci!$A$1:$F$361,MATCH($A97,kluci!$A$1:$A$361,0),3))</f>
        <v>2008</v>
      </c>
      <c r="F97" s="67" t="str">
        <f>IF(ISBLANK($A97),"",INDEX(kluci!$A$1:$F$361,MATCH($A97,kluci!$A$1:$A$361,0),4))</f>
        <v>U17</v>
      </c>
      <c r="G97" s="66" t="str">
        <f>IF(ISBLANK($A97),"",INDEX(kluci!$A$1:$F$361,MATCH($A97,kluci!$A$1:$A$361,0),5))</f>
        <v>Svitavy</v>
      </c>
      <c r="H97" s="68" t="str">
        <f>IF(ISBLANK($A97),"",INDEX(kluci!$A$1:$F$361,MATCH($A97,kluci!$A$1:$A$361,0),6))</f>
        <v>PA</v>
      </c>
      <c r="I97" s="15"/>
      <c r="J97" s="16"/>
      <c r="K97" s="16"/>
      <c r="L97" s="16"/>
      <c r="M97" s="17"/>
      <c r="N97" s="19"/>
      <c r="O97" s="18"/>
      <c r="P97" s="19">
        <f>SUM(I97:N97)-O97</f>
        <v>0</v>
      </c>
    </row>
    <row r="98" spans="1:16" hidden="1" x14ac:dyDescent="0.3">
      <c r="A98" s="2">
        <v>87094</v>
      </c>
      <c r="B98" s="110"/>
      <c r="C98" s="13"/>
      <c r="D98" s="66" t="str">
        <f>IF(ISBLANK($A98),"",INDEX(kluci!$A$1:$F$361,MATCH($A98,kluci!$A$1:$A$361,0),2))</f>
        <v>Vyčítal Filip</v>
      </c>
      <c r="E98" s="67">
        <f>IF(ISBLANK($A98),"",INDEX(kluci!$A$1:$F$361,MATCH($A98,kluci!$A$1:$A$361,0),3))</f>
        <v>2010</v>
      </c>
      <c r="F98" s="67" t="str">
        <f>IF(ISBLANK($A98),"",INDEX(kluci!$A$1:$F$361,MATCH($A98,kluci!$A$1:$A$361,0),4))</f>
        <v>U15</v>
      </c>
      <c r="G98" s="66" t="str">
        <f>IF(ISBLANK($A98),"",INDEX(kluci!$A$1:$F$361,MATCH($A98,kluci!$A$1:$A$361,0),5))</f>
        <v>Svitavy</v>
      </c>
      <c r="H98" s="68" t="str">
        <f>IF(ISBLANK($A98),"",INDEX(kluci!$A$1:$F$361,MATCH($A98,kluci!$A$1:$A$361,0),6))</f>
        <v>PA</v>
      </c>
      <c r="I98" s="15"/>
      <c r="J98" s="16"/>
      <c r="K98" s="16"/>
      <c r="L98" s="16"/>
      <c r="M98" s="17"/>
      <c r="N98" s="19"/>
      <c r="O98" s="18"/>
      <c r="P98" s="19">
        <f>SUM(I98:N98)-O98</f>
        <v>0</v>
      </c>
    </row>
    <row r="99" spans="1:16" hidden="1" x14ac:dyDescent="0.3">
      <c r="A99" s="2">
        <v>86548</v>
      </c>
      <c r="B99" s="110"/>
      <c r="C99" s="13"/>
      <c r="D99" s="70" t="str">
        <f>IF(ISBLANK($A99),"",INDEX(kluci!$A$1:$F$361,MATCH($A99,kluci!$A$1:$A$361,0),2))</f>
        <v>Poslušný Patrik</v>
      </c>
      <c r="E99" s="71">
        <f>IF(ISBLANK($A99),"",INDEX(kluci!$A$1:$F$361,MATCH($A99,kluci!$A$1:$A$361,0),3))</f>
        <v>2010</v>
      </c>
      <c r="F99" s="71" t="str">
        <f>IF(ISBLANK($A99),"",INDEX(kluci!$A$1:$F$361,MATCH($A99,kluci!$A$1:$A$361,0),4))</f>
        <v>U15</v>
      </c>
      <c r="G99" s="70" t="str">
        <f>IF(ISBLANK($A99),"",INDEX(kluci!$A$1:$F$361,MATCH($A99,kluci!$A$1:$A$361,0),5))</f>
        <v>Ústí nad Orlicí TTC</v>
      </c>
      <c r="H99" s="68" t="str">
        <f>IF(ISBLANK($A99),"",INDEX(kluci!$A$1:$F$361,MATCH($A99,kluci!$A$1:$A$361,0),6))</f>
        <v>PA</v>
      </c>
      <c r="I99" s="15"/>
      <c r="J99" s="16"/>
      <c r="K99" s="16"/>
      <c r="L99" s="16"/>
      <c r="M99" s="17"/>
      <c r="N99" s="19"/>
      <c r="O99" s="18"/>
      <c r="P99" s="19">
        <f>SUM(I99:N99)-O99</f>
        <v>0</v>
      </c>
    </row>
    <row r="100" spans="1:16" hidden="1" x14ac:dyDescent="0.3">
      <c r="A100" s="2">
        <v>86768</v>
      </c>
      <c r="B100" s="110"/>
      <c r="C100" s="13"/>
      <c r="D100" s="70" t="str">
        <f>IF(ISBLANK($A100),"",INDEX(kluci!$A$1:$F$361,MATCH($A100,kluci!$A$1:$A$361,0),2))</f>
        <v>Diblík František</v>
      </c>
      <c r="E100" s="71">
        <f>IF(ISBLANK($A100),"",INDEX(kluci!$A$1:$F$361,MATCH($A100,kluci!$A$1:$A$361,0),3))</f>
        <v>2009</v>
      </c>
      <c r="F100" s="71" t="str">
        <f>IF(ISBLANK($A100),"",INDEX(kluci!$A$1:$F$361,MATCH($A100,kluci!$A$1:$A$361,0),4))</f>
        <v>U17</v>
      </c>
      <c r="G100" s="70" t="str">
        <f>IF(ISBLANK($A100),"",INDEX(kluci!$A$1:$F$361,MATCH($A100,kluci!$A$1:$A$361,0),5))</f>
        <v>Ústí nad Orlicí TTC</v>
      </c>
      <c r="H100" s="68" t="str">
        <f>IF(ISBLANK($A100),"",INDEX(kluci!$A$1:$F$361,MATCH($A100,kluci!$A$1:$A$361,0),6))</f>
        <v>PA</v>
      </c>
      <c r="I100" s="15"/>
      <c r="J100" s="16"/>
      <c r="K100" s="16"/>
      <c r="L100" s="16"/>
      <c r="M100" s="17"/>
      <c r="N100" s="19"/>
      <c r="O100" s="18"/>
      <c r="P100" s="19">
        <f>SUM(I100:N100)-O100</f>
        <v>0</v>
      </c>
    </row>
    <row r="101" spans="1:16" hidden="1" x14ac:dyDescent="0.3">
      <c r="A101" s="2">
        <v>87672</v>
      </c>
      <c r="B101" s="110"/>
      <c r="C101" s="13"/>
      <c r="D101" s="70" t="str">
        <f>IF(ISBLANK($A101),"",INDEX(kluci!$A$1:$F$361,MATCH($A101,kluci!$A$1:$A$361,0),2))</f>
        <v>Přichystal Matěj</v>
      </c>
      <c r="E101" s="71">
        <f>IF(ISBLANK($A101),"",INDEX(kluci!$A$1:$F$361,MATCH($A101,kluci!$A$1:$A$361,0),3))</f>
        <v>2009</v>
      </c>
      <c r="F101" s="71" t="str">
        <f>IF(ISBLANK($A101),"",INDEX(kluci!$A$1:$F$361,MATCH($A101,kluci!$A$1:$A$361,0),4))</f>
        <v>U17</v>
      </c>
      <c r="G101" s="70" t="str">
        <f>IF(ISBLANK($A101),"",INDEX(kluci!$A$1:$F$361,MATCH($A101,kluci!$A$1:$A$361,0),5))</f>
        <v>Svitavy</v>
      </c>
      <c r="H101" s="68" t="str">
        <f>IF(ISBLANK($A101),"",INDEX(kluci!$A$1:$F$361,MATCH($A101,kluci!$A$1:$A$361,0),6))</f>
        <v>PA</v>
      </c>
      <c r="I101" s="15"/>
      <c r="J101" s="16"/>
      <c r="K101" s="16"/>
      <c r="L101" s="16"/>
      <c r="M101" s="17"/>
      <c r="N101" s="19"/>
      <c r="O101" s="18"/>
      <c r="P101" s="19">
        <f>SUM(I101:N101)-O101</f>
        <v>0</v>
      </c>
    </row>
    <row r="102" spans="1:16" hidden="1" x14ac:dyDescent="0.3">
      <c r="A102" s="2">
        <v>83782</v>
      </c>
      <c r="B102" s="110"/>
      <c r="C102" s="13"/>
      <c r="D102" s="70" t="str">
        <f>IF(ISBLANK($A102),"",INDEX(kluci!$A$1:$F$361,MATCH($A102,kluci!$A$1:$A$361,0),2))</f>
        <v>Špaček Petr</v>
      </c>
      <c r="E102" s="71">
        <f>IF(ISBLANK($A102),"",INDEX(kluci!$A$1:$F$361,MATCH($A102,kluci!$A$1:$A$361,0),3))</f>
        <v>2009</v>
      </c>
      <c r="F102" s="71" t="str">
        <f>IF(ISBLANK($A102),"",INDEX(kluci!$A$1:$F$361,MATCH($A102,kluci!$A$1:$A$361,0),4))</f>
        <v>U17</v>
      </c>
      <c r="G102" s="70" t="str">
        <f>IF(ISBLANK($A102),"",INDEX(kluci!$A$1:$F$361,MATCH($A102,kluci!$A$1:$A$361,0),5))</f>
        <v>Svitavy</v>
      </c>
      <c r="H102" s="68" t="str">
        <f>IF(ISBLANK($A102),"",INDEX(kluci!$A$1:$F$361,MATCH($A102,kluci!$A$1:$A$361,0),6))</f>
        <v>PA</v>
      </c>
      <c r="I102" s="15"/>
      <c r="J102" s="16"/>
      <c r="K102" s="16"/>
      <c r="L102" s="16"/>
      <c r="M102" s="17"/>
      <c r="N102" s="19"/>
      <c r="O102" s="18"/>
      <c r="P102" s="19">
        <f>SUM(I102:N102)-O102</f>
        <v>0</v>
      </c>
    </row>
    <row r="104" spans="1:16" x14ac:dyDescent="0.3">
      <c r="D104" s="124"/>
      <c r="E104" s="124"/>
    </row>
    <row r="105" spans="1:16" x14ac:dyDescent="0.3">
      <c r="D105" s="124"/>
      <c r="E105" s="124"/>
    </row>
    <row r="107" spans="1:16" x14ac:dyDescent="0.3">
      <c r="D107" s="27"/>
      <c r="E107" s="28"/>
      <c r="F107" s="28"/>
      <c r="G107" s="27"/>
    </row>
  </sheetData>
  <sheetProtection autoFilter="0"/>
  <autoFilter ref="B3:H102"/>
  <sortState ref="A5:P102">
    <sortCondition descending="1" ref="P5:P102"/>
    <sortCondition descending="1" ref="O5:O102"/>
  </sortState>
  <mergeCells count="14">
    <mergeCell ref="L1:P2"/>
    <mergeCell ref="G1:K2"/>
    <mergeCell ref="D104:E104"/>
    <mergeCell ref="D105:E105"/>
    <mergeCell ref="P3:P4"/>
    <mergeCell ref="G3:G4"/>
    <mergeCell ref="O3:O4"/>
    <mergeCell ref="E3:E4"/>
    <mergeCell ref="D3:D4"/>
    <mergeCell ref="B3:B4"/>
    <mergeCell ref="H3:H4"/>
    <mergeCell ref="F3:F4"/>
    <mergeCell ref="D1:F2"/>
    <mergeCell ref="B1:C2"/>
  </mergeCells>
  <phoneticPr fontId="27" type="noConversion"/>
  <pageMargins left="0.7" right="0.7" top="0.78740157499999996" bottom="0.78740157499999996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P31"/>
  <sheetViews>
    <sheetView topLeftCell="B1" zoomScale="85" workbookViewId="0">
      <selection activeCell="D13" sqref="D13"/>
    </sheetView>
  </sheetViews>
  <sheetFormatPr defaultColWidth="9.109375" defaultRowHeight="15.6" x14ac:dyDescent="0.3"/>
  <cols>
    <col min="1" max="1" width="9.109375" style="2" hidden="1" customWidth="1"/>
    <col min="2" max="2" width="7.88671875" style="24" customWidth="1"/>
    <col min="3" max="3" width="6.6640625" style="38" bestFit="1" customWidth="1"/>
    <col min="4" max="4" width="22.6640625" style="39" bestFit="1" customWidth="1"/>
    <col min="5" max="5" width="7.5546875" style="24" bestFit="1" customWidth="1"/>
    <col min="6" max="6" width="10" style="72" bestFit="1" customWidth="1"/>
    <col min="7" max="7" width="24.44140625" style="39" bestFit="1" customWidth="1"/>
    <col min="8" max="8" width="5.109375" style="26" bestFit="1" customWidth="1"/>
    <col min="9" max="16" width="12.109375" style="2" customWidth="1"/>
    <col min="17" max="16384" width="9.109375" style="2"/>
  </cols>
  <sheetData>
    <row r="1" spans="1:16" ht="20.25" customHeight="1" x14ac:dyDescent="0.3">
      <c r="B1" s="120" t="s">
        <v>196</v>
      </c>
      <c r="C1" s="120"/>
      <c r="D1" s="120" t="s">
        <v>198</v>
      </c>
      <c r="E1" s="120"/>
      <c r="F1" s="120"/>
      <c r="G1" s="120" t="s">
        <v>562</v>
      </c>
      <c r="H1" s="120"/>
      <c r="I1" s="120"/>
      <c r="J1" s="120"/>
      <c r="K1" s="120"/>
      <c r="L1" s="120" t="s">
        <v>528</v>
      </c>
      <c r="M1" s="122"/>
      <c r="N1" s="122"/>
      <c r="O1" s="122"/>
      <c r="P1" s="122"/>
    </row>
    <row r="2" spans="1:16" ht="20.25" customHeight="1" thickBot="1" x14ac:dyDescent="0.3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3"/>
      <c r="M2" s="123"/>
      <c r="N2" s="123"/>
      <c r="O2" s="123"/>
      <c r="P2" s="123"/>
    </row>
    <row r="3" spans="1:16" s="26" customFormat="1" ht="14.4" x14ac:dyDescent="0.3">
      <c r="B3" s="133" t="s">
        <v>0</v>
      </c>
      <c r="C3" s="29"/>
      <c r="D3" s="135" t="s">
        <v>1</v>
      </c>
      <c r="E3" s="135" t="s">
        <v>189</v>
      </c>
      <c r="F3" s="135" t="s">
        <v>191</v>
      </c>
      <c r="G3" s="135" t="s">
        <v>2</v>
      </c>
      <c r="H3" s="137" t="s">
        <v>177</v>
      </c>
      <c r="I3" s="30" t="s">
        <v>563</v>
      </c>
      <c r="J3" s="31" t="s">
        <v>566</v>
      </c>
      <c r="K3" s="31" t="s">
        <v>567</v>
      </c>
      <c r="L3" s="31" t="s">
        <v>563</v>
      </c>
      <c r="M3" s="32" t="s">
        <v>566</v>
      </c>
      <c r="N3" s="33" t="s">
        <v>565</v>
      </c>
      <c r="O3" s="129" t="s">
        <v>15</v>
      </c>
      <c r="P3" s="131" t="s">
        <v>16</v>
      </c>
    </row>
    <row r="4" spans="1:16" s="26" customFormat="1" ht="14.4" x14ac:dyDescent="0.3">
      <c r="B4" s="134"/>
      <c r="C4" s="34" t="s">
        <v>83</v>
      </c>
      <c r="D4" s="136"/>
      <c r="E4" s="136"/>
      <c r="F4" s="136"/>
      <c r="G4" s="136"/>
      <c r="H4" s="138"/>
      <c r="I4" s="35">
        <v>45549</v>
      </c>
      <c r="J4" s="36">
        <v>45585</v>
      </c>
      <c r="K4" s="36">
        <v>45620</v>
      </c>
      <c r="L4" s="36">
        <v>45662</v>
      </c>
      <c r="M4" s="36">
        <v>45704</v>
      </c>
      <c r="N4" s="37">
        <v>45739</v>
      </c>
      <c r="O4" s="130"/>
      <c r="P4" s="132"/>
    </row>
    <row r="5" spans="1:16" ht="15.75" x14ac:dyDescent="0.25">
      <c r="A5" s="2">
        <v>70765</v>
      </c>
      <c r="B5" s="12" t="s">
        <v>3</v>
      </c>
      <c r="C5" s="13" t="s">
        <v>4</v>
      </c>
      <c r="D5" s="66" t="str">
        <f>IF(ISBLANK($A5),"",INDEX(holky!$A$1:$F$130,MATCH($A5,holky!$A$1:$A$130,0),2))</f>
        <v>Ciborová Natálie</v>
      </c>
      <c r="E5" s="67">
        <f>IF(ISBLANK($A5),"",INDEX(holky!$A$1:$F$130,MATCH($A5,holky!$A$1:$A$130,0),3))</f>
        <v>2009</v>
      </c>
      <c r="F5" s="67" t="str">
        <f>IF(ISBLANK($A5),"",INDEX(holky!$A$1:$F$130,MATCH($A5,holky!$A$1:$A$130,0),4))</f>
        <v>U17</v>
      </c>
      <c r="G5" s="66" t="str">
        <f>IF(ISBLANK($A5),"",INDEX(holky!$A$1:$F$130,MATCH($A5,holky!$A$1:$A$130,0),5))</f>
        <v>TJ Sokol PP H. Králové 2</v>
      </c>
      <c r="H5" s="69" t="str">
        <f>IF(ISBLANK($A5),"",INDEX(holky!$A$1:$F$130,MATCH($A5,holky!$A$1:$A$130,0),6))</f>
        <v>HK</v>
      </c>
      <c r="I5" s="15">
        <v>30</v>
      </c>
      <c r="J5" s="16">
        <v>15</v>
      </c>
      <c r="K5" s="16">
        <v>90</v>
      </c>
      <c r="L5" s="16">
        <v>90</v>
      </c>
      <c r="M5" s="17"/>
      <c r="N5" s="19"/>
      <c r="O5" s="18">
        <v>15</v>
      </c>
      <c r="P5" s="19">
        <f>SUM(I5:N5)-O5</f>
        <v>210</v>
      </c>
    </row>
    <row r="6" spans="1:16" ht="15.75" x14ac:dyDescent="0.25">
      <c r="A6" s="2">
        <v>70856</v>
      </c>
      <c r="B6" s="12" t="s">
        <v>4</v>
      </c>
      <c r="C6" s="13" t="s">
        <v>78</v>
      </c>
      <c r="D6" s="66" t="str">
        <f>IF(ISBLANK($A6),"",INDEX(holky!$A$1:$F$130,MATCH($A6,holky!$A$1:$A$130,0),2))</f>
        <v>Tomášková Jana</v>
      </c>
      <c r="E6" s="67">
        <f>IF(ISBLANK($A6),"",INDEX(holky!$A$1:$F$130,MATCH($A6,holky!$A$1:$A$130,0),3))</f>
        <v>2008</v>
      </c>
      <c r="F6" s="67" t="str">
        <f>IF(ISBLANK($A6),"",INDEX(holky!$A$1:$F$130,MATCH($A6,holky!$A$1:$A$130,0),4))</f>
        <v>U17</v>
      </c>
      <c r="G6" s="66" t="str">
        <f>IF(ISBLANK($A6),"",INDEX(holky!$A$1:$F$130,MATCH($A6,holky!$A$1:$A$130,0),5))</f>
        <v>TJ Sokol PP H. Králové 2</v>
      </c>
      <c r="H6" s="69" t="str">
        <f>IF(ISBLANK($A6),"",INDEX(holky!$A$1:$F$130,MATCH($A6,holky!$A$1:$A$130,0),6))</f>
        <v>HK</v>
      </c>
      <c r="I6" s="15">
        <v>90</v>
      </c>
      <c r="J6" s="16"/>
      <c r="K6" s="16">
        <v>30</v>
      </c>
      <c r="L6" s="16">
        <v>60</v>
      </c>
      <c r="M6" s="17"/>
      <c r="N6" s="19"/>
      <c r="O6" s="18"/>
      <c r="P6" s="19">
        <f>SUM(I6:N6)-O6</f>
        <v>180</v>
      </c>
    </row>
    <row r="7" spans="1:16" ht="15.75" x14ac:dyDescent="0.25">
      <c r="A7" s="2">
        <v>73117</v>
      </c>
      <c r="B7" s="12" t="s">
        <v>78</v>
      </c>
      <c r="C7" s="13" t="s">
        <v>3</v>
      </c>
      <c r="D7" s="66" t="str">
        <f>IF(ISBLANK($A7),"",INDEX(holky!$A$1:$F$130,MATCH($A7,holky!$A$1:$A$130,0),2))</f>
        <v>Kovaříčková Tereza</v>
      </c>
      <c r="E7" s="67">
        <f>IF(ISBLANK($A7),"",INDEX(holky!$A$1:$F$130,MATCH($A7,holky!$A$1:$A$130,0),3))</f>
        <v>2009</v>
      </c>
      <c r="F7" s="67" t="str">
        <f>IF(ISBLANK($A7),"",INDEX(holky!$A$1:$F$130,MATCH($A7,holky!$A$1:$A$130,0),4))</f>
        <v>U17</v>
      </c>
      <c r="G7" s="66" t="str">
        <f>IF(ISBLANK($A7),"",INDEX(holky!$A$1:$F$130,MATCH($A7,holky!$A$1:$A$130,0),5))</f>
        <v>Dobré SK</v>
      </c>
      <c r="H7" s="69" t="str">
        <f>IF(ISBLANK($A7),"",INDEX(holky!$A$1:$F$130,MATCH($A7,holky!$A$1:$A$130,0),6))</f>
        <v>HK</v>
      </c>
      <c r="I7" s="15"/>
      <c r="J7" s="16">
        <v>90</v>
      </c>
      <c r="K7" s="16">
        <v>60</v>
      </c>
      <c r="L7" s="16"/>
      <c r="M7" s="17"/>
      <c r="N7" s="19"/>
      <c r="O7" s="18"/>
      <c r="P7" s="19">
        <f>SUM(I7:N7)-O7</f>
        <v>150</v>
      </c>
    </row>
    <row r="8" spans="1:16" ht="15.75" x14ac:dyDescent="0.25">
      <c r="A8" s="2">
        <v>74704</v>
      </c>
      <c r="B8" s="12" t="s">
        <v>79</v>
      </c>
      <c r="C8" s="13" t="s">
        <v>79</v>
      </c>
      <c r="D8" s="66" t="str">
        <f>IF(ISBLANK($A8),"",INDEX(holky!$A$1:$F$130,MATCH($A8,holky!$A$1:$A$130,0),2))</f>
        <v>Vyskočilová Ester</v>
      </c>
      <c r="E8" s="67">
        <f>IF(ISBLANK($A8),"",INDEX(holky!$A$1:$F$130,MATCH($A8,holky!$A$1:$A$130,0),3))</f>
        <v>2011</v>
      </c>
      <c r="F8" s="67" t="str">
        <f>IF(ISBLANK($A8),"",INDEX(holky!$A$1:$F$130,MATCH($A8,holky!$A$1:$A$130,0),4))</f>
        <v>U15</v>
      </c>
      <c r="G8" s="66" t="str">
        <f>IF(ISBLANK($A8),"",INDEX(holky!$A$1:$F$130,MATCH($A8,holky!$A$1:$A$130,0),5))</f>
        <v>Dobré SK</v>
      </c>
      <c r="H8" s="69" t="str">
        <f>IF(ISBLANK($A8),"",INDEX(holky!$A$1:$F$130,MATCH($A8,holky!$A$1:$A$130,0),6))</f>
        <v>HK</v>
      </c>
      <c r="I8" s="15">
        <v>60</v>
      </c>
      <c r="J8" s="16"/>
      <c r="K8" s="16">
        <v>30</v>
      </c>
      <c r="L8" s="16">
        <v>30</v>
      </c>
      <c r="M8" s="17"/>
      <c r="N8" s="19"/>
      <c r="O8" s="18"/>
      <c r="P8" s="19">
        <f>SUM(I8:N8)-O8</f>
        <v>120</v>
      </c>
    </row>
    <row r="9" spans="1:16" ht="15.75" x14ac:dyDescent="0.25">
      <c r="A9" s="2">
        <v>80231</v>
      </c>
      <c r="B9" s="12" t="s">
        <v>76</v>
      </c>
      <c r="C9" s="13" t="s">
        <v>76</v>
      </c>
      <c r="D9" s="66" t="str">
        <f>IF(ISBLANK($A9),"",INDEX(holky!$A$1:$F$130,MATCH($A9,holky!$A$1:$A$130,0),2))</f>
        <v>Pytlíková Aneta</v>
      </c>
      <c r="E9" s="67">
        <f>IF(ISBLANK($A9),"",INDEX(holky!$A$1:$F$130,MATCH($A9,holky!$A$1:$A$130,0),3))</f>
        <v>2010</v>
      </c>
      <c r="F9" s="67" t="str">
        <f>IF(ISBLANK($A9),"",INDEX(holky!$A$1:$F$130,MATCH($A9,holky!$A$1:$A$130,0),4))</f>
        <v>U15</v>
      </c>
      <c r="G9" s="66" t="str">
        <f>IF(ISBLANK($A9),"",INDEX(holky!$A$1:$F$130,MATCH($A9,holky!$A$1:$A$130,0),5))</f>
        <v>Borová</v>
      </c>
      <c r="H9" s="69" t="str">
        <f>IF(ISBLANK($A9),"",INDEX(holky!$A$1:$F$130,MATCH($A9,holky!$A$1:$A$130,0),6))</f>
        <v>PA</v>
      </c>
      <c r="I9" s="15">
        <v>30</v>
      </c>
      <c r="J9" s="16">
        <v>15</v>
      </c>
      <c r="K9" s="16">
        <v>15</v>
      </c>
      <c r="L9" s="16">
        <v>15</v>
      </c>
      <c r="M9" s="17"/>
      <c r="N9" s="19"/>
      <c r="O9" s="18">
        <v>15</v>
      </c>
      <c r="P9" s="19">
        <f>SUM(I9:N9)-O9</f>
        <v>60</v>
      </c>
    </row>
    <row r="10" spans="1:16" ht="15.75" x14ac:dyDescent="0.25">
      <c r="A10" s="2">
        <v>78609</v>
      </c>
      <c r="B10" s="12" t="s">
        <v>77</v>
      </c>
      <c r="C10" s="13" t="s">
        <v>77</v>
      </c>
      <c r="D10" s="66" t="str">
        <f>IF(ISBLANK($A10),"",INDEX(holky!$A$1:$F$130,MATCH($A10,holky!$A$1:$A$130,0),2))</f>
        <v>Mackowiaková Markéta</v>
      </c>
      <c r="E10" s="67">
        <f>IF(ISBLANK($A10),"",INDEX(holky!$A$1:$F$130,MATCH($A10,holky!$A$1:$A$130,0),3))</f>
        <v>2010</v>
      </c>
      <c r="F10" s="67" t="str">
        <f>IF(ISBLANK($A10),"",INDEX(holky!$A$1:$F$130,MATCH($A10,holky!$A$1:$A$130,0),4))</f>
        <v>U15</v>
      </c>
      <c r="G10" s="66" t="str">
        <f>IF(ISBLANK($A10),"",INDEX(holky!$A$1:$F$130,MATCH($A10,holky!$A$1:$A$130,0),5))</f>
        <v>Ústí nad Orlicí TTC</v>
      </c>
      <c r="H10" s="69" t="str">
        <f>IF(ISBLANK($A10),"",INDEX(holky!$A$1:$F$130,MATCH($A10,holky!$A$1:$A$130,0),6))</f>
        <v>PA</v>
      </c>
      <c r="I10" s="15">
        <v>15</v>
      </c>
      <c r="J10" s="16"/>
      <c r="K10" s="16">
        <v>1</v>
      </c>
      <c r="L10" s="16">
        <v>30</v>
      </c>
      <c r="M10" s="17"/>
      <c r="N10" s="19"/>
      <c r="O10" s="18"/>
      <c r="P10" s="19">
        <f>SUM(I10:N10)-O10</f>
        <v>46</v>
      </c>
    </row>
    <row r="11" spans="1:16" ht="15.75" x14ac:dyDescent="0.25">
      <c r="A11" s="2">
        <v>83537</v>
      </c>
      <c r="B11" s="12" t="s">
        <v>14</v>
      </c>
      <c r="C11" s="13" t="s">
        <v>321</v>
      </c>
      <c r="D11" s="66" t="str">
        <f>IF(ISBLANK($A11),"",INDEX(holky!$A$1:$F$130,MATCH($A11,holky!$A$1:$A$130,0),2))</f>
        <v>Hlawatschke Mína</v>
      </c>
      <c r="E11" s="67">
        <f>IF(ISBLANK($A11),"",INDEX(holky!$A$1:$F$130,MATCH($A11,holky!$A$1:$A$130,0),3))</f>
        <v>2012</v>
      </c>
      <c r="F11" s="67" t="str">
        <f>IF(ISBLANK($A11),"",INDEX(holky!$A$1:$F$130,MATCH($A11,holky!$A$1:$A$130,0),4))</f>
        <v>U13</v>
      </c>
      <c r="G11" s="66" t="str">
        <f>IF(ISBLANK($A11),"",INDEX(holky!$A$1:$F$130,MATCH($A11,holky!$A$1:$A$130,0),5))</f>
        <v>TJ Sokol PP H. Králové 2</v>
      </c>
      <c r="H11" s="69" t="str">
        <f>IF(ISBLANK($A11),"",INDEX(holky!$A$1:$F$130,MATCH($A11,holky!$A$1:$A$130,0),6))</f>
        <v>HK</v>
      </c>
      <c r="I11" s="15"/>
      <c r="J11" s="16"/>
      <c r="K11" s="16">
        <v>1</v>
      </c>
      <c r="L11" s="16">
        <v>15</v>
      </c>
      <c r="M11" s="17"/>
      <c r="N11" s="19"/>
      <c r="O11" s="18"/>
      <c r="P11" s="19">
        <f>SUM(I11:N11)-O11</f>
        <v>16</v>
      </c>
    </row>
    <row r="12" spans="1:16" ht="15.75" x14ac:dyDescent="0.25">
      <c r="A12" s="2">
        <v>73982</v>
      </c>
      <c r="B12" s="12" t="s">
        <v>360</v>
      </c>
      <c r="C12" s="13" t="s">
        <v>362</v>
      </c>
      <c r="D12" s="66" t="str">
        <f>IF(ISBLANK($A12),"",INDEX(holky!$A$1:$F$130,MATCH($A12,holky!$A$1:$A$130,0),2))</f>
        <v>Bártová Adéla</v>
      </c>
      <c r="E12" s="67">
        <f>IF(ISBLANK($A12),"",INDEX(holky!$A$1:$F$130,MATCH($A12,holky!$A$1:$A$130,0),3))</f>
        <v>2011</v>
      </c>
      <c r="F12" s="67" t="str">
        <f>IF(ISBLANK($A12),"",INDEX(holky!$A$1:$F$130,MATCH($A12,holky!$A$1:$A$130,0),4))</f>
        <v>U15</v>
      </c>
      <c r="G12" s="66" t="str">
        <f>IF(ISBLANK($A12),"",INDEX(holky!$A$1:$F$130,MATCH($A12,holky!$A$1:$A$130,0),5))</f>
        <v>TJ Sokol PP H. Králové 2</v>
      </c>
      <c r="H12" s="69" t="str">
        <f>IF(ISBLANK($A12),"",INDEX(holky!$A$1:$F$130,MATCH($A12,holky!$A$1:$A$130,0),6))</f>
        <v>HK</v>
      </c>
      <c r="I12" s="15">
        <v>15</v>
      </c>
      <c r="J12" s="16"/>
      <c r="K12" s="16"/>
      <c r="L12" s="16"/>
      <c r="M12" s="17"/>
      <c r="N12" s="19"/>
      <c r="O12" s="18"/>
      <c r="P12" s="19">
        <f>SUM(I12:N12)-O12</f>
        <v>15</v>
      </c>
    </row>
    <row r="13" spans="1:16" ht="15.75" x14ac:dyDescent="0.25">
      <c r="A13" s="2">
        <v>66723</v>
      </c>
      <c r="B13" s="12" t="s">
        <v>360</v>
      </c>
      <c r="C13" s="13" t="s">
        <v>362</v>
      </c>
      <c r="D13" s="66" t="str">
        <f>IF(ISBLANK($A13),"",INDEX(holky!$A$1:$F$130,MATCH($A13,holky!$A$1:$A$130,0),2))</f>
        <v>Kuchařová Elena</v>
      </c>
      <c r="E13" s="67">
        <f>IF(ISBLANK($A13),"",INDEX(holky!$A$1:$F$130,MATCH($A13,holky!$A$1:$A$130,0),3))</f>
        <v>2009</v>
      </c>
      <c r="F13" s="67" t="str">
        <f>IF(ISBLANK($A13),"",INDEX(holky!$A$1:$F$130,MATCH($A13,holky!$A$1:$A$130,0),4))</f>
        <v>U17</v>
      </c>
      <c r="G13" s="66" t="str">
        <f>IF(ISBLANK($A13),"",INDEX(holky!$A$1:$F$130,MATCH($A13,holky!$A$1:$A$130,0),5))</f>
        <v>Dobré SK</v>
      </c>
      <c r="H13" s="69" t="str">
        <f>IF(ISBLANK($A13),"",INDEX(holky!$A$1:$F$130,MATCH($A13,holky!$A$1:$A$130,0),6))</f>
        <v>HK</v>
      </c>
      <c r="I13" s="15"/>
      <c r="J13" s="16"/>
      <c r="K13" s="16">
        <v>15</v>
      </c>
      <c r="L13" s="16"/>
      <c r="M13" s="17"/>
      <c r="N13" s="19"/>
      <c r="O13" s="18"/>
      <c r="P13" s="19">
        <f>SUM(I13:N13)-O13</f>
        <v>15</v>
      </c>
    </row>
    <row r="14" spans="1:16" ht="15.75" x14ac:dyDescent="0.25">
      <c r="A14" s="2">
        <v>72219</v>
      </c>
      <c r="B14" s="12" t="s">
        <v>529</v>
      </c>
      <c r="C14" s="13" t="s">
        <v>23</v>
      </c>
      <c r="D14" s="66" t="str">
        <f>IF(ISBLANK($A14),"",INDEX(holky!$A$1:$F$130,MATCH($A14,holky!$A$1:$A$130,0),2))</f>
        <v>Borecká Karolína</v>
      </c>
      <c r="E14" s="67">
        <f>IF(ISBLANK($A14),"",INDEX(holky!$A$1:$F$130,MATCH($A14,holky!$A$1:$A$130,0),3))</f>
        <v>2009</v>
      </c>
      <c r="F14" s="67" t="str">
        <f>IF(ISBLANK($A14),"",INDEX(holky!$A$1:$F$130,MATCH($A14,holky!$A$1:$A$130,0),4))</f>
        <v>U17</v>
      </c>
      <c r="G14" s="66" t="str">
        <f>IF(ISBLANK($A14),"",INDEX(holky!$A$1:$F$130,MATCH($A14,holky!$A$1:$A$130,0),5))</f>
        <v>Chrudim Sokol</v>
      </c>
      <c r="H14" s="69" t="str">
        <f>IF(ISBLANK($A14),"",INDEX(holky!$A$1:$F$130,MATCH($A14,holky!$A$1:$A$130,0),6))</f>
        <v>PA</v>
      </c>
      <c r="I14" s="15">
        <v>6</v>
      </c>
      <c r="J14" s="16"/>
      <c r="K14" s="16">
        <v>3</v>
      </c>
      <c r="L14" s="16"/>
      <c r="M14" s="17"/>
      <c r="N14" s="19"/>
      <c r="O14" s="18"/>
      <c r="P14" s="19">
        <f>SUM(I14:N14)-O14</f>
        <v>9</v>
      </c>
    </row>
    <row r="15" spans="1:16" ht="15.75" x14ac:dyDescent="0.25">
      <c r="A15" s="2">
        <v>66181</v>
      </c>
      <c r="B15" s="12" t="s">
        <v>529</v>
      </c>
      <c r="C15" s="13" t="s">
        <v>22</v>
      </c>
      <c r="D15" s="66" t="str">
        <f>IF(ISBLANK($A15),"",INDEX(holky!$A$1:$F$130,MATCH($A15,holky!$A$1:$A$130,0),2))</f>
        <v>Čápová Ella</v>
      </c>
      <c r="E15" s="67">
        <f>IF(ISBLANK($A15),"",INDEX(holky!$A$1:$F$130,MATCH($A15,holky!$A$1:$A$130,0),3))</f>
        <v>2010</v>
      </c>
      <c r="F15" s="67" t="str">
        <f>IF(ISBLANK($A15),"",INDEX(holky!$A$1:$F$130,MATCH($A15,holky!$A$1:$A$130,0),4))</f>
        <v>U15</v>
      </c>
      <c r="G15" s="66" t="str">
        <f>IF(ISBLANK($A15),"",INDEX(holky!$A$1:$F$130,MATCH($A15,holky!$A$1:$A$130,0),5))</f>
        <v>Josefov Sokol</v>
      </c>
      <c r="H15" s="69" t="str">
        <f>IF(ISBLANK($A15),"",INDEX(holky!$A$1:$F$130,MATCH($A15,holky!$A$1:$A$130,0),6))</f>
        <v>HK</v>
      </c>
      <c r="I15" s="15">
        <v>3</v>
      </c>
      <c r="J15" s="16"/>
      <c r="K15" s="16"/>
      <c r="L15" s="16">
        <v>6</v>
      </c>
      <c r="M15" s="17"/>
      <c r="N15" s="19"/>
      <c r="O15" s="15"/>
      <c r="P15" s="19">
        <f>SUM(I15:N15)-O15</f>
        <v>9</v>
      </c>
    </row>
    <row r="16" spans="1:16" x14ac:dyDescent="0.3">
      <c r="A16" s="2">
        <v>82013</v>
      </c>
      <c r="B16" s="12" t="s">
        <v>211</v>
      </c>
      <c r="C16" s="13" t="s">
        <v>18</v>
      </c>
      <c r="D16" s="66" t="str">
        <f>IF(ISBLANK($A16),"",INDEX(holky!$A$1:$F$130,MATCH($A16,holky!$A$1:$A$130,0),2))</f>
        <v>Hrubá Evelin</v>
      </c>
      <c r="E16" s="67">
        <f>IF(ISBLANK($A16),"",INDEX(holky!$A$1:$F$130,MATCH($A16,holky!$A$1:$A$130,0),3))</f>
        <v>2011</v>
      </c>
      <c r="F16" s="67" t="str">
        <f>IF(ISBLANK($A16),"",INDEX(holky!$A$1:$F$130,MATCH($A16,holky!$A$1:$A$130,0),4))</f>
        <v>U15</v>
      </c>
      <c r="G16" s="66" t="str">
        <f>IF(ISBLANK($A16),"",INDEX(holky!$A$1:$F$130,MATCH($A16,holky!$A$1:$A$130,0),5))</f>
        <v>Chrudim Sokol</v>
      </c>
      <c r="H16" s="69" t="str">
        <f>IF(ISBLANK($A16),"",INDEX(holky!$A$1:$F$130,MATCH($A16,holky!$A$1:$A$130,0),6))</f>
        <v>PA</v>
      </c>
      <c r="I16" s="15">
        <v>3</v>
      </c>
      <c r="J16" s="16">
        <v>0</v>
      </c>
      <c r="K16" s="16">
        <v>1</v>
      </c>
      <c r="L16" s="16">
        <v>4</v>
      </c>
      <c r="M16" s="17"/>
      <c r="N16" s="19"/>
      <c r="O16" s="18"/>
      <c r="P16" s="19">
        <f>SUM(I16:N16)-O16</f>
        <v>8</v>
      </c>
    </row>
    <row r="17" spans="1:16" x14ac:dyDescent="0.3">
      <c r="A17" s="2">
        <v>73179</v>
      </c>
      <c r="B17" s="12" t="s">
        <v>321</v>
      </c>
      <c r="C17" s="13" t="s">
        <v>211</v>
      </c>
      <c r="D17" s="66" t="str">
        <f>IF(ISBLANK($A17),"",INDEX(holky!$A$1:$F$130,MATCH($A17,holky!$A$1:$A$130,0),2))</f>
        <v>Vladovičová Lucie</v>
      </c>
      <c r="E17" s="67">
        <f>IF(ISBLANK($A17),"",INDEX(holky!$A$1:$F$130,MATCH($A17,holky!$A$1:$A$130,0),3))</f>
        <v>2006</v>
      </c>
      <c r="F17" s="67" t="str">
        <f>IF(ISBLANK($A17),"",INDEX(holky!$A$1:$F$130,MATCH($A17,holky!$A$1:$A$130,0),4))</f>
        <v>U19</v>
      </c>
      <c r="G17" s="66" t="str">
        <f>IF(ISBLANK($A17),"",INDEX(holky!$A$1:$F$130,MATCH($A17,holky!$A$1:$A$130,0),5))</f>
        <v>Josefov Sokol</v>
      </c>
      <c r="H17" s="69" t="str">
        <f>IF(ISBLANK($A17),"",INDEX(holky!$A$1:$F$130,MATCH($A17,holky!$A$1:$A$130,0),6))</f>
        <v>HK</v>
      </c>
      <c r="I17" s="15">
        <v>2</v>
      </c>
      <c r="J17" s="16"/>
      <c r="K17" s="16"/>
      <c r="L17" s="16"/>
      <c r="M17" s="17"/>
      <c r="N17" s="19"/>
      <c r="O17" s="18"/>
      <c r="P17" s="19">
        <f>SUM(I17:N17)-O17</f>
        <v>2</v>
      </c>
    </row>
    <row r="18" spans="1:16" x14ac:dyDescent="0.3">
      <c r="A18" s="2">
        <v>84142</v>
      </c>
      <c r="B18" s="12" t="s">
        <v>321</v>
      </c>
      <c r="C18" s="13"/>
      <c r="D18" s="66" t="str">
        <f>IF(ISBLANK($A18),"",INDEX(holky!$A$1:$F$130,MATCH($A18,holky!$A$1:$A$130,0),2))</f>
        <v>Bártová Bára</v>
      </c>
      <c r="E18" s="67">
        <f>IF(ISBLANK($A18),"",INDEX(holky!$A$1:$F$130,MATCH($A18,holky!$A$1:$A$130,0),3))</f>
        <v>2012</v>
      </c>
      <c r="F18" s="67" t="str">
        <f>IF(ISBLANK($A18),"",INDEX(holky!$A$1:$F$130,MATCH($A18,holky!$A$1:$A$130,0),4))</f>
        <v>U13</v>
      </c>
      <c r="G18" s="66" t="str">
        <f>IF(ISBLANK($A18),"",INDEX(holky!$A$1:$F$130,MATCH($A18,holky!$A$1:$A$130,0),5))</f>
        <v>Montas Hradec Králové</v>
      </c>
      <c r="H18" s="69" t="str">
        <f>IF(ISBLANK($A18),"",INDEX(holky!$A$1:$F$130,MATCH($A18,holky!$A$1:$A$130,0),6))</f>
        <v>HK</v>
      </c>
      <c r="I18" s="15"/>
      <c r="J18" s="16"/>
      <c r="K18" s="16"/>
      <c r="L18" s="16">
        <v>2</v>
      </c>
      <c r="M18" s="17"/>
      <c r="N18" s="19"/>
      <c r="O18" s="18"/>
      <c r="P18" s="19">
        <f>SUM(I18:N18)-O18</f>
        <v>2</v>
      </c>
    </row>
    <row r="19" spans="1:16" x14ac:dyDescent="0.3">
      <c r="A19" s="2">
        <v>86304</v>
      </c>
      <c r="B19" s="12" t="s">
        <v>438</v>
      </c>
      <c r="C19" s="13" t="s">
        <v>321</v>
      </c>
      <c r="D19" s="66" t="str">
        <f>IF(ISBLANK($A19),"",INDEX(holky!$A$1:$F$130,MATCH($A19,holky!$A$1:$A$130,0),2))</f>
        <v>Nováková Anna</v>
      </c>
      <c r="E19" s="67">
        <f>IF(ISBLANK($A19),"",INDEX(holky!$A$1:$F$130,MATCH($A19,holky!$A$1:$A$130,0),3))</f>
        <v>2010</v>
      </c>
      <c r="F19" s="67" t="str">
        <f>IF(ISBLANK($A19),"",INDEX(holky!$A$1:$F$130,MATCH($A19,holky!$A$1:$A$130,0),4))</f>
        <v>U15</v>
      </c>
      <c r="G19" s="66" t="str">
        <f>IF(ISBLANK($A19),"",INDEX(holky!$A$1:$F$130,MATCH($A19,holky!$A$1:$A$130,0),5))</f>
        <v>Butoves</v>
      </c>
      <c r="H19" s="69" t="str">
        <f>IF(ISBLANK($A19),"",INDEX(holky!$A$1:$F$130,MATCH($A19,holky!$A$1:$A$130,0),6))</f>
        <v>HK</v>
      </c>
      <c r="I19" s="15">
        <v>1</v>
      </c>
      <c r="J19" s="16"/>
      <c r="K19" s="16">
        <v>0</v>
      </c>
      <c r="L19" s="16">
        <v>0</v>
      </c>
      <c r="M19" s="17"/>
      <c r="N19" s="19"/>
      <c r="O19" s="18"/>
      <c r="P19" s="19">
        <f>SUM(I19:N19)-O19</f>
        <v>1</v>
      </c>
    </row>
    <row r="20" spans="1:16" x14ac:dyDescent="0.3">
      <c r="A20" s="2">
        <v>84374</v>
      </c>
      <c r="B20" s="12" t="s">
        <v>438</v>
      </c>
      <c r="C20" s="13" t="s">
        <v>612</v>
      </c>
      <c r="D20" s="66" t="str">
        <f>IF(ISBLANK($A20),"",INDEX(holky!$A$1:$F$130,MATCH($A20,holky!$A$1:$A$130,0),2))</f>
        <v>Lánská Lucie</v>
      </c>
      <c r="E20" s="67">
        <f>IF(ISBLANK($A20),"",INDEX(holky!$A$1:$F$130,MATCH($A20,holky!$A$1:$A$130,0),3))</f>
        <v>2010</v>
      </c>
      <c r="F20" s="67" t="str">
        <f>IF(ISBLANK($A20),"",INDEX(holky!$A$1:$F$130,MATCH($A20,holky!$A$1:$A$130,0),4))</f>
        <v>U15</v>
      </c>
      <c r="G20" s="66" t="str">
        <f>IF(ISBLANK($A20),"",INDEX(holky!$A$1:$F$130,MATCH($A20,holky!$A$1:$A$130,0),5))</f>
        <v>Miletín</v>
      </c>
      <c r="H20" s="69" t="str">
        <f>IF(ISBLANK($A20),"",INDEX(holky!$A$1:$F$130,MATCH($A20,holky!$A$1:$A$130,0),6))</f>
        <v>HK</v>
      </c>
      <c r="I20" s="15">
        <v>0</v>
      </c>
      <c r="J20" s="16"/>
      <c r="K20" s="16"/>
      <c r="L20" s="16">
        <v>1</v>
      </c>
      <c r="M20" s="17"/>
      <c r="N20" s="19"/>
      <c r="O20" s="18"/>
      <c r="P20" s="19">
        <f>SUM(I20:N20)-O20</f>
        <v>1</v>
      </c>
    </row>
    <row r="21" spans="1:16" x14ac:dyDescent="0.3">
      <c r="A21" s="2">
        <v>81777</v>
      </c>
      <c r="B21" s="12" t="s">
        <v>355</v>
      </c>
      <c r="C21" s="13" t="s">
        <v>612</v>
      </c>
      <c r="D21" s="66" t="str">
        <f>IF(ISBLANK($A21),"",INDEX(holky!$A$1:$F$130,MATCH($A21,holky!$A$1:$A$130,0),2))</f>
        <v>Datinská Eliška</v>
      </c>
      <c r="E21" s="67">
        <f>IF(ISBLANK($A21),"",INDEX(holky!$A$1:$F$130,MATCH($A21,holky!$A$1:$A$130,0),3))</f>
        <v>2011</v>
      </c>
      <c r="F21" s="67" t="str">
        <f>IF(ISBLANK($A21),"",INDEX(holky!$A$1:$F$130,MATCH($A21,holky!$A$1:$A$130,0),4))</f>
        <v>U15</v>
      </c>
      <c r="G21" s="66" t="str">
        <f>IF(ISBLANK($A21),"",INDEX(holky!$A$1:$F$130,MATCH($A21,holky!$A$1:$A$130,0),5))</f>
        <v>Borová</v>
      </c>
      <c r="H21" s="69" t="str">
        <f>IF(ISBLANK($A21),"",INDEX(holky!$A$1:$F$130,MATCH($A21,holky!$A$1:$A$130,0),6))</f>
        <v>PA</v>
      </c>
      <c r="I21" s="15">
        <v>0</v>
      </c>
      <c r="J21" s="16">
        <v>0</v>
      </c>
      <c r="K21" s="16"/>
      <c r="L21" s="16">
        <v>0</v>
      </c>
      <c r="M21" s="17"/>
      <c r="N21" s="19"/>
      <c r="O21" s="18"/>
      <c r="P21" s="19">
        <f>SUM(I21:N21)-O21</f>
        <v>0</v>
      </c>
    </row>
    <row r="22" spans="1:16" x14ac:dyDescent="0.3">
      <c r="A22" s="2">
        <v>85480</v>
      </c>
      <c r="B22" s="12" t="s">
        <v>355</v>
      </c>
      <c r="C22" s="13" t="s">
        <v>612</v>
      </c>
      <c r="D22" s="66" t="str">
        <f>IF(ISBLANK($A22),"",INDEX(holky!$A$1:$F$130,MATCH($A22,holky!$A$1:$A$130,0),2))</f>
        <v>Hofmanová Barbora</v>
      </c>
      <c r="E22" s="67">
        <f>IF(ISBLANK($A22),"",INDEX(holky!$A$1:$F$130,MATCH($A22,holky!$A$1:$A$130,0),3))</f>
        <v>2008</v>
      </c>
      <c r="F22" s="67" t="str">
        <f>IF(ISBLANK($A22),"",INDEX(holky!$A$1:$F$130,MATCH($A22,holky!$A$1:$A$130,0),4))</f>
        <v>U17</v>
      </c>
      <c r="G22" s="66" t="str">
        <f>IF(ISBLANK($A22),"",INDEX(holky!$A$1:$F$130,MATCH($A22,holky!$A$1:$A$130,0),5))</f>
        <v>Polička</v>
      </c>
      <c r="H22" s="69" t="str">
        <f>IF(ISBLANK($A22),"",INDEX(holky!$A$1:$F$130,MATCH($A22,holky!$A$1:$A$130,0),6))</f>
        <v>PA</v>
      </c>
      <c r="I22" s="15"/>
      <c r="J22" s="16">
        <v>0</v>
      </c>
      <c r="K22" s="16"/>
      <c r="L22" s="16"/>
      <c r="M22" s="17"/>
      <c r="N22" s="19"/>
      <c r="O22" s="18"/>
      <c r="P22" s="19">
        <f>SUM(I22:N22)-O22</f>
        <v>0</v>
      </c>
    </row>
    <row r="23" spans="1:16" hidden="1" x14ac:dyDescent="0.3">
      <c r="A23" s="2">
        <v>74362</v>
      </c>
      <c r="B23" s="12"/>
      <c r="C23" s="13"/>
      <c r="D23" s="66" t="str">
        <f>IF(ISBLANK($A23),"",INDEX(holky!$A$1:$F$130,MATCH($A23,holky!$A$1:$A$130,0),2))</f>
        <v>Andrlová Jana</v>
      </c>
      <c r="E23" s="67">
        <f>IF(ISBLANK($A23),"",INDEX(holky!$A$1:$F$130,MATCH($A23,holky!$A$1:$A$130,0),3))</f>
        <v>2008</v>
      </c>
      <c r="F23" s="67" t="str">
        <f>IF(ISBLANK($A23),"",INDEX(holky!$A$1:$F$130,MATCH($A23,holky!$A$1:$A$130,0),4))</f>
        <v>U17</v>
      </c>
      <c r="G23" s="66" t="str">
        <f>IF(ISBLANK($A23),"",INDEX(holky!$A$1:$F$130,MATCH($A23,holky!$A$1:$A$130,0),5))</f>
        <v>Dvůr Králové n/L</v>
      </c>
      <c r="H23" s="69" t="str">
        <f>IF(ISBLANK($A23),"",INDEX(holky!$A$1:$F$130,MATCH($A23,holky!$A$1:$A$130,0),6))</f>
        <v>HK</v>
      </c>
      <c r="I23" s="15"/>
      <c r="J23" s="16"/>
      <c r="K23" s="16"/>
      <c r="L23" s="16"/>
      <c r="M23" s="17"/>
      <c r="N23" s="19"/>
      <c r="O23" s="18"/>
      <c r="P23" s="19">
        <f>SUM(I23:N23)-O23</f>
        <v>0</v>
      </c>
    </row>
    <row r="24" spans="1:16" hidden="1" x14ac:dyDescent="0.3">
      <c r="A24" s="2">
        <v>74162</v>
      </c>
      <c r="B24" s="12"/>
      <c r="C24" s="13"/>
      <c r="D24" s="66" t="str">
        <f>IF(ISBLANK($A24),"",INDEX(holky!$A$1:$F$130,MATCH($A24,holky!$A$1:$A$130,0),2))</f>
        <v>Ferbasová Dorothea</v>
      </c>
      <c r="E24" s="67">
        <f>IF(ISBLANK($A24),"",INDEX(holky!$A$1:$F$130,MATCH($A24,holky!$A$1:$A$130,0),3))</f>
        <v>2010</v>
      </c>
      <c r="F24" s="67" t="str">
        <f>IF(ISBLANK($A24),"",INDEX(holky!$A$1:$F$130,MATCH($A24,holky!$A$1:$A$130,0),4))</f>
        <v>U15</v>
      </c>
      <c r="G24" s="66" t="str">
        <f>IF(ISBLANK($A24),"",INDEX(holky!$A$1:$F$130,MATCH($A24,holky!$A$1:$A$130,0),5))</f>
        <v>TJ Sokol PP H. Králové 2</v>
      </c>
      <c r="H24" s="69" t="str">
        <f>IF(ISBLANK($A24),"",INDEX(holky!$A$1:$F$130,MATCH($A24,holky!$A$1:$A$130,0),6))</f>
        <v>HK</v>
      </c>
      <c r="I24" s="15"/>
      <c r="J24" s="16"/>
      <c r="K24" s="16"/>
      <c r="L24" s="16"/>
      <c r="M24" s="17"/>
      <c r="N24" s="19"/>
      <c r="O24" s="18"/>
      <c r="P24" s="19">
        <f>SUM(I24:N24)-O24</f>
        <v>0</v>
      </c>
    </row>
    <row r="25" spans="1:16" hidden="1" x14ac:dyDescent="0.3">
      <c r="A25" s="2">
        <v>66217</v>
      </c>
      <c r="B25" s="12"/>
      <c r="C25" s="13"/>
      <c r="D25" s="66" t="str">
        <f>IF(ISBLANK($A25),"",INDEX(holky!$A$1:$F$130,MATCH($A25,holky!$A$1:$A$130,0),2))</f>
        <v>Najmanová Markéta</v>
      </c>
      <c r="E25" s="67">
        <f>IF(ISBLANK($A25),"",INDEX(holky!$A$1:$F$130,MATCH($A25,holky!$A$1:$A$130,0),3))</f>
        <v>2007</v>
      </c>
      <c r="F25" s="67" t="str">
        <f>IF(ISBLANK($A25),"",INDEX(holky!$A$1:$F$130,MATCH($A25,holky!$A$1:$A$130,0),4))</f>
        <v>U19</v>
      </c>
      <c r="G25" s="66" t="str">
        <f>IF(ISBLANK($A25),"",INDEX(holky!$A$1:$F$130,MATCH($A25,holky!$A$1:$A$130,0),5))</f>
        <v>Lanškroun TJ</v>
      </c>
      <c r="H25" s="69" t="str">
        <f>IF(ISBLANK($A25),"",INDEX(holky!$A$1:$F$130,MATCH($A25,holky!$A$1:$A$130,0),6))</f>
        <v>PA</v>
      </c>
      <c r="I25" s="15"/>
      <c r="J25" s="16"/>
      <c r="K25" s="16"/>
      <c r="L25" s="16"/>
      <c r="M25" s="17"/>
      <c r="N25" s="19"/>
      <c r="O25" s="18"/>
      <c r="P25" s="19">
        <f>SUM(I25:N25)-O25</f>
        <v>0</v>
      </c>
    </row>
    <row r="26" spans="1:16" hidden="1" x14ac:dyDescent="0.3">
      <c r="A26" s="2">
        <v>78269</v>
      </c>
      <c r="B26" s="12"/>
      <c r="C26" s="13"/>
      <c r="D26" s="66" t="str">
        <f>IF(ISBLANK($A26),"",INDEX(holky!$A$1:$F$130,MATCH($A26,holky!$A$1:$A$130,0),2))</f>
        <v>Píčová Karolína</v>
      </c>
      <c r="E26" s="67">
        <f>IF(ISBLANK($A26),"",INDEX(holky!$A$1:$F$130,MATCH($A26,holky!$A$1:$A$130,0),3))</f>
        <v>2010</v>
      </c>
      <c r="F26" s="67" t="str">
        <f>IF(ISBLANK($A26),"",INDEX(holky!$A$1:$F$130,MATCH($A26,holky!$A$1:$A$130,0),4))</f>
        <v>U15</v>
      </c>
      <c r="G26" s="66" t="str">
        <f>IF(ISBLANK($A26),"",INDEX(holky!$A$1:$F$130,MATCH($A26,holky!$A$1:$A$130,0),5))</f>
        <v>Dobré SK</v>
      </c>
      <c r="H26" s="69" t="str">
        <f>IF(ISBLANK($A26),"",INDEX(holky!$A$1:$F$130,MATCH($A26,holky!$A$1:$A$130,0),6))</f>
        <v>HK</v>
      </c>
      <c r="I26" s="15"/>
      <c r="J26" s="16"/>
      <c r="K26" s="16"/>
      <c r="L26" s="16"/>
      <c r="M26" s="17"/>
      <c r="N26" s="19"/>
      <c r="O26" s="18"/>
      <c r="P26" s="19">
        <f>SUM(I26:N26)-O26</f>
        <v>0</v>
      </c>
    </row>
    <row r="27" spans="1:16" hidden="1" x14ac:dyDescent="0.3">
      <c r="A27" s="2">
        <v>86549</v>
      </c>
      <c r="B27" s="12"/>
      <c r="C27" s="13"/>
      <c r="D27" s="66" t="str">
        <f>IF(ISBLANK($A27),"",INDEX(holky!$A$1:$F$130,MATCH($A27,holky!$A$1:$A$130,0),2))</f>
        <v>Zítková Natálie</v>
      </c>
      <c r="E27" s="67">
        <f>IF(ISBLANK($A27),"",INDEX(holky!$A$1:$F$130,MATCH($A27,holky!$A$1:$A$130,0),3))</f>
        <v>2009</v>
      </c>
      <c r="F27" s="67" t="str">
        <f>IF(ISBLANK($A27),"",INDEX(holky!$A$1:$F$130,MATCH($A27,holky!$A$1:$A$130,0),4))</f>
        <v>U17</v>
      </c>
      <c r="G27" s="66" t="str">
        <f>IF(ISBLANK($A27),"",INDEX(holky!$A$1:$F$130,MATCH($A27,holky!$A$1:$A$130,0),5))</f>
        <v>Ústí nad Orlicí TTC</v>
      </c>
      <c r="H27" s="69" t="str">
        <f>IF(ISBLANK($A27),"",INDEX(holky!$A$1:$F$130,MATCH($A27,holky!$A$1:$A$130,0),6))</f>
        <v>PA</v>
      </c>
      <c r="I27" s="15"/>
      <c r="J27" s="16"/>
      <c r="K27" s="16"/>
      <c r="L27" s="16"/>
      <c r="M27" s="17"/>
      <c r="N27" s="19"/>
      <c r="O27" s="18"/>
      <c r="P27" s="19">
        <f>SUM(I27:N27)-O27</f>
        <v>0</v>
      </c>
    </row>
    <row r="29" spans="1:16" x14ac:dyDescent="0.3">
      <c r="H29" s="40"/>
    </row>
    <row r="30" spans="1:16" ht="15.75" x14ac:dyDescent="0.25">
      <c r="D30" s="124"/>
      <c r="E30" s="124"/>
      <c r="H30" s="40"/>
    </row>
    <row r="31" spans="1:16" ht="15.75" x14ac:dyDescent="0.25">
      <c r="D31" s="124"/>
      <c r="E31" s="124"/>
      <c r="H31" s="40"/>
    </row>
  </sheetData>
  <sheetProtection autoFilter="0"/>
  <autoFilter ref="B3:H4"/>
  <sortState ref="A5:P27">
    <sortCondition descending="1" ref="P5:P27"/>
    <sortCondition descending="1" ref="O5:O27"/>
  </sortState>
  <mergeCells count="14">
    <mergeCell ref="D31:E31"/>
    <mergeCell ref="H3:H4"/>
    <mergeCell ref="D1:F2"/>
    <mergeCell ref="D30:E30"/>
    <mergeCell ref="F3:F4"/>
    <mergeCell ref="G1:K2"/>
    <mergeCell ref="L1:P2"/>
    <mergeCell ref="O3:O4"/>
    <mergeCell ref="P3:P4"/>
    <mergeCell ref="B1:C2"/>
    <mergeCell ref="B3:B4"/>
    <mergeCell ref="D3:D4"/>
    <mergeCell ref="E3:E4"/>
    <mergeCell ref="G3:G4"/>
  </mergeCells>
  <phoneticPr fontId="27" type="noConversion"/>
  <pageMargins left="0.7" right="0.7" top="0.78740157499999996" bottom="0.78740157499999996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P91"/>
  <sheetViews>
    <sheetView topLeftCell="B1" zoomScale="85" zoomScaleNormal="85" zoomScaleSheetLayoutView="100" workbookViewId="0">
      <selection activeCell="D1" sqref="D1:F2"/>
    </sheetView>
  </sheetViews>
  <sheetFormatPr defaultColWidth="9.109375" defaultRowHeight="15.6" x14ac:dyDescent="0.3"/>
  <cols>
    <col min="1" max="1" width="9.109375" style="41" hidden="1" customWidth="1"/>
    <col min="2" max="2" width="7.6640625" style="41" bestFit="1" customWidth="1"/>
    <col min="3" max="3" width="6.6640625" style="24" bestFit="1" customWidth="1"/>
    <col min="4" max="4" width="19.44140625" style="41" bestFit="1" customWidth="1"/>
    <col min="5" max="5" width="7.5546875" style="41" bestFit="1" customWidth="1"/>
    <col min="6" max="6" width="10" style="41" bestFit="1" customWidth="1"/>
    <col min="7" max="7" width="24.44140625" style="41" bestFit="1" customWidth="1"/>
    <col min="8" max="8" width="5.109375" style="2" bestFit="1" customWidth="1"/>
    <col min="9" max="16" width="12.109375" style="41" customWidth="1"/>
    <col min="17" max="16384" width="9.109375" style="41"/>
  </cols>
  <sheetData>
    <row r="1" spans="1:16" ht="20.25" customHeight="1" x14ac:dyDescent="0.25">
      <c r="B1" s="120" t="s">
        <v>195</v>
      </c>
      <c r="C1" s="120"/>
      <c r="D1" s="120" t="s">
        <v>112</v>
      </c>
      <c r="E1" s="120"/>
      <c r="F1" s="120"/>
      <c r="G1" s="120" t="s">
        <v>562</v>
      </c>
      <c r="H1" s="120"/>
      <c r="I1" s="120"/>
      <c r="J1" s="120"/>
      <c r="K1" s="120"/>
      <c r="L1" s="120" t="s">
        <v>528</v>
      </c>
      <c r="M1" s="122"/>
      <c r="N1" s="122"/>
      <c r="O1" s="122"/>
      <c r="P1" s="122"/>
    </row>
    <row r="2" spans="1:16" ht="20.25" customHeight="1" thickBot="1" x14ac:dyDescent="0.3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3"/>
      <c r="M2" s="123"/>
      <c r="N2" s="123"/>
      <c r="O2" s="123"/>
      <c r="P2" s="123"/>
    </row>
    <row r="3" spans="1:16" x14ac:dyDescent="0.3">
      <c r="B3" s="114" t="s">
        <v>0</v>
      </c>
      <c r="C3" s="3"/>
      <c r="D3" s="118" t="s">
        <v>1</v>
      </c>
      <c r="E3" s="118" t="s">
        <v>189</v>
      </c>
      <c r="F3" s="118" t="s">
        <v>191</v>
      </c>
      <c r="G3" s="118" t="s">
        <v>2</v>
      </c>
      <c r="H3" s="116" t="s">
        <v>177</v>
      </c>
      <c r="I3" s="4" t="s">
        <v>558</v>
      </c>
      <c r="J3" s="5" t="s">
        <v>559</v>
      </c>
      <c r="K3" s="5" t="s">
        <v>560</v>
      </c>
      <c r="L3" s="5" t="s">
        <v>370</v>
      </c>
      <c r="M3" s="6" t="s">
        <v>369</v>
      </c>
      <c r="N3" s="42" t="s">
        <v>561</v>
      </c>
      <c r="O3" s="127" t="s">
        <v>15</v>
      </c>
      <c r="P3" s="125" t="s">
        <v>16</v>
      </c>
    </row>
    <row r="4" spans="1:16" ht="14.4" x14ac:dyDescent="0.3">
      <c r="B4" s="115"/>
      <c r="C4" s="8" t="s">
        <v>83</v>
      </c>
      <c r="D4" s="119"/>
      <c r="E4" s="119"/>
      <c r="F4" s="119"/>
      <c r="G4" s="119"/>
      <c r="H4" s="117"/>
      <c r="I4" s="9">
        <v>45577</v>
      </c>
      <c r="J4" s="10">
        <v>45598</v>
      </c>
      <c r="K4" s="10">
        <v>45633</v>
      </c>
      <c r="L4" s="10">
        <v>45675</v>
      </c>
      <c r="M4" s="10">
        <v>45710</v>
      </c>
      <c r="N4" s="11">
        <v>45745</v>
      </c>
      <c r="O4" s="128"/>
      <c r="P4" s="126"/>
    </row>
    <row r="5" spans="1:16" x14ac:dyDescent="0.3">
      <c r="A5" s="41">
        <v>81466</v>
      </c>
      <c r="B5" s="12" t="s">
        <v>3</v>
      </c>
      <c r="C5" s="13" t="s">
        <v>4</v>
      </c>
      <c r="D5" s="66" t="str">
        <f>IF(ISBLANK($A5),"",INDEX(kluci!$A$1:$F$361,MATCH($A5,kluci!$A$1:$A$361,0),2))</f>
        <v>Kosina Ondřej</v>
      </c>
      <c r="E5" s="67">
        <f>IF(ISBLANK($A5),"",INDEX(kluci!$A$1:$F$361,MATCH($A5,kluci!$A$1:$A$361,0),3))</f>
        <v>2010</v>
      </c>
      <c r="F5" s="67" t="str">
        <f>IF(ISBLANK($A5),"",INDEX(kluci!$A$1:$F$361,MATCH($A5,kluci!$A$1:$A$361,0),4))</f>
        <v>U15</v>
      </c>
      <c r="G5" s="66" t="str">
        <f>IF(ISBLANK($A5),"",INDEX(kluci!$A$1:$F$361,MATCH($A5,kluci!$A$1:$A$361,0),5))</f>
        <v>Hostinné Tatran</v>
      </c>
      <c r="H5" s="68" t="str">
        <f>IF(ISBLANK($A5),"",INDEX(kluci!$A$1:$F$361,MATCH($A5,kluci!$A$1:$A$361,0),6))</f>
        <v>HK</v>
      </c>
      <c r="I5" s="22">
        <v>150</v>
      </c>
      <c r="J5" s="14"/>
      <c r="K5" s="14">
        <v>150</v>
      </c>
      <c r="L5" s="14"/>
      <c r="M5" s="20"/>
      <c r="N5" s="23"/>
      <c r="O5" s="21"/>
      <c r="P5" s="19">
        <f t="shared" ref="P5:P36" si="0">SUM(I5:N5)-O5</f>
        <v>300</v>
      </c>
    </row>
    <row r="6" spans="1:16" x14ac:dyDescent="0.3">
      <c r="A6" s="41">
        <v>73922</v>
      </c>
      <c r="B6" s="12" t="s">
        <v>668</v>
      </c>
      <c r="C6" s="13" t="s">
        <v>78</v>
      </c>
      <c r="D6" s="66" t="str">
        <f>IF(ISBLANK($A6),"",INDEX(kluci!$A$1:$F$361,MATCH($A6,kluci!$A$1:$A$361,0),2))</f>
        <v>Gazárek Radim</v>
      </c>
      <c r="E6" s="67">
        <f>IF(ISBLANK($A6),"",INDEX(kluci!$A$1:$F$361,MATCH($A6,kluci!$A$1:$A$361,0),3))</f>
        <v>2011</v>
      </c>
      <c r="F6" s="67" t="str">
        <f>IF(ISBLANK($A6),"",INDEX(kluci!$A$1:$F$361,MATCH($A6,kluci!$A$1:$A$361,0),4))</f>
        <v>U15</v>
      </c>
      <c r="G6" s="66" t="str">
        <f>IF(ISBLANK($A6),"",INDEX(kluci!$A$1:$F$361,MATCH($A6,kluci!$A$1:$A$361,0),5))</f>
        <v>Hostinné Tatran</v>
      </c>
      <c r="H6" s="68" t="str">
        <f>IF(ISBLANK($A6),"",INDEX(kluci!$A$1:$F$361,MATCH($A6,kluci!$A$1:$A$361,0),6))</f>
        <v>HK</v>
      </c>
      <c r="I6" s="15">
        <v>120</v>
      </c>
      <c r="J6" s="16"/>
      <c r="K6" s="16">
        <v>90</v>
      </c>
      <c r="L6" s="16"/>
      <c r="M6" s="17"/>
      <c r="N6" s="23"/>
      <c r="O6" s="18"/>
      <c r="P6" s="19">
        <f t="shared" si="0"/>
        <v>210</v>
      </c>
    </row>
    <row r="7" spans="1:16" x14ac:dyDescent="0.3">
      <c r="A7" s="41">
        <v>70766</v>
      </c>
      <c r="B7" s="12" t="s">
        <v>668</v>
      </c>
      <c r="C7" s="13" t="s">
        <v>624</v>
      </c>
      <c r="D7" s="66" t="str">
        <f>IF(ISBLANK($A7),"",INDEX(kluci!$A$1:$F$361,MATCH($A7,kluci!$A$1:$A$361,0),2))</f>
        <v>Skákal Daniel</v>
      </c>
      <c r="E7" s="67">
        <f>IF(ISBLANK($A7),"",INDEX(kluci!$A$1:$F$361,MATCH($A7,kluci!$A$1:$A$361,0),3))</f>
        <v>2011</v>
      </c>
      <c r="F7" s="67" t="str">
        <f>IF(ISBLANK($A7),"",INDEX(kluci!$A$1:$F$361,MATCH($A7,kluci!$A$1:$A$361,0),4))</f>
        <v>U15</v>
      </c>
      <c r="G7" s="66" t="str">
        <f>IF(ISBLANK($A7),"",INDEX(kluci!$A$1:$F$361,MATCH($A7,kluci!$A$1:$A$361,0),5))</f>
        <v>Montas Hradec Králové</v>
      </c>
      <c r="H7" s="68" t="str">
        <f>IF(ISBLANK($A7),"",INDEX(kluci!$A$1:$F$361,MATCH($A7,kluci!$A$1:$A$361,0),6))</f>
        <v>HK</v>
      </c>
      <c r="I7" s="22">
        <v>90</v>
      </c>
      <c r="J7" s="14"/>
      <c r="K7" s="14">
        <v>120</v>
      </c>
      <c r="L7" s="14"/>
      <c r="M7" s="20"/>
      <c r="N7" s="23"/>
      <c r="O7" s="21"/>
      <c r="P7" s="19">
        <f t="shared" si="0"/>
        <v>210</v>
      </c>
    </row>
    <row r="8" spans="1:16" x14ac:dyDescent="0.3">
      <c r="A8" s="41">
        <v>80744</v>
      </c>
      <c r="B8" s="12" t="s">
        <v>79</v>
      </c>
      <c r="C8" s="13" t="s">
        <v>3</v>
      </c>
      <c r="D8" s="66" t="str">
        <f>IF(ISBLANK($A8),"",INDEX(kluci!$A$1:$F$361,MATCH($A8,kluci!$A$1:$A$361,0),2))</f>
        <v>Sýkora Vojtěch</v>
      </c>
      <c r="E8" s="67">
        <f>IF(ISBLANK($A8),"",INDEX(kluci!$A$1:$F$361,MATCH($A8,kluci!$A$1:$A$361,0),3))</f>
        <v>2011</v>
      </c>
      <c r="F8" s="67" t="str">
        <f>IF(ISBLANK($A8),"",INDEX(kluci!$A$1:$F$361,MATCH($A8,kluci!$A$1:$A$361,0),4))</f>
        <v>U15</v>
      </c>
      <c r="G8" s="66" t="str">
        <f>IF(ISBLANK($A8),"",INDEX(kluci!$A$1:$F$361,MATCH($A8,kluci!$A$1:$A$361,0),5))</f>
        <v>Pardubice Tesla</v>
      </c>
      <c r="H8" s="68" t="str">
        <f>IF(ISBLANK($A8),"",INDEX(kluci!$A$1:$F$361,MATCH($A8,kluci!$A$1:$A$361,0),6))</f>
        <v>PA</v>
      </c>
      <c r="I8" s="22">
        <v>60</v>
      </c>
      <c r="J8" s="14">
        <v>120</v>
      </c>
      <c r="K8" s="14">
        <v>60</v>
      </c>
      <c r="L8" s="14"/>
      <c r="M8" s="20"/>
      <c r="N8" s="23"/>
      <c r="O8" s="21">
        <v>60</v>
      </c>
      <c r="P8" s="19">
        <f t="shared" si="0"/>
        <v>180</v>
      </c>
    </row>
    <row r="9" spans="1:16" x14ac:dyDescent="0.3">
      <c r="A9" s="41">
        <v>76655</v>
      </c>
      <c r="B9" s="12" t="s">
        <v>76</v>
      </c>
      <c r="C9" s="13" t="s">
        <v>624</v>
      </c>
      <c r="D9" s="66" t="str">
        <f>IF(ISBLANK($A9),"",INDEX(kluci!$A$1:$F$361,MATCH($A9,kluci!$A$1:$A$361,0),2))</f>
        <v>Fidler Jakub</v>
      </c>
      <c r="E9" s="67">
        <f>IF(ISBLANK($A9),"",INDEX(kluci!$A$1:$F$361,MATCH($A9,kluci!$A$1:$A$361,0),3))</f>
        <v>2010</v>
      </c>
      <c r="F9" s="67" t="str">
        <f>IF(ISBLANK($A9),"",INDEX(kluci!$A$1:$F$361,MATCH($A9,kluci!$A$1:$A$361,0),4))</f>
        <v>U15</v>
      </c>
      <c r="G9" s="66" t="str">
        <f>IF(ISBLANK($A9),"",INDEX(kluci!$A$1:$F$361,MATCH($A9,kluci!$A$1:$A$361,0),5))</f>
        <v>TJ Sokol PP H. Králové 2</v>
      </c>
      <c r="H9" s="68" t="str">
        <f>IF(ISBLANK($A9),"",INDEX(kluci!$A$1:$F$361,MATCH($A9,kluci!$A$1:$A$361,0),6))</f>
        <v>HK</v>
      </c>
      <c r="I9" s="22"/>
      <c r="J9" s="14">
        <v>90</v>
      </c>
      <c r="K9" s="14">
        <v>90</v>
      </c>
      <c r="L9" s="14"/>
      <c r="M9" s="20"/>
      <c r="N9" s="23"/>
      <c r="O9" s="21"/>
      <c r="P9" s="19">
        <f t="shared" si="0"/>
        <v>180</v>
      </c>
    </row>
    <row r="10" spans="1:16" x14ac:dyDescent="0.3">
      <c r="A10" s="41">
        <v>77007</v>
      </c>
      <c r="B10" s="12" t="s">
        <v>669</v>
      </c>
      <c r="C10" s="13" t="s">
        <v>624</v>
      </c>
      <c r="D10" s="66" t="str">
        <f>IF(ISBLANK($A10),"",INDEX(kluci!$A$1:$F$361,MATCH($A10,kluci!$A$1:$A$361,0),2))</f>
        <v>Šmika Hugo</v>
      </c>
      <c r="E10" s="67">
        <f>IF(ISBLANK($A10),"",INDEX(kluci!$A$1:$F$361,MATCH($A10,kluci!$A$1:$A$361,0),3))</f>
        <v>2011</v>
      </c>
      <c r="F10" s="67" t="str">
        <f>IF(ISBLANK($A10),"",INDEX(kluci!$A$1:$F$361,MATCH($A10,kluci!$A$1:$A$361,0),4))</f>
        <v>U15</v>
      </c>
      <c r="G10" s="66" t="str">
        <f>IF(ISBLANK($A10),"",INDEX(kluci!$A$1:$F$361,MATCH($A10,kluci!$A$1:$A$361,0),5))</f>
        <v>Hostinné Tatran</v>
      </c>
      <c r="H10" s="68" t="str">
        <f>IF(ISBLANK($A10),"",INDEX(kluci!$A$1:$F$361,MATCH($A10,kluci!$A$1:$A$361,0),6))</f>
        <v>HK</v>
      </c>
      <c r="I10" s="15">
        <v>90</v>
      </c>
      <c r="J10" s="16"/>
      <c r="K10" s="16">
        <v>30</v>
      </c>
      <c r="L10" s="16"/>
      <c r="M10" s="17"/>
      <c r="N10" s="23"/>
      <c r="O10" s="18"/>
      <c r="P10" s="19">
        <f t="shared" si="0"/>
        <v>120</v>
      </c>
    </row>
    <row r="11" spans="1:16" x14ac:dyDescent="0.3">
      <c r="A11" s="41">
        <v>71094</v>
      </c>
      <c r="B11" s="12" t="s">
        <v>669</v>
      </c>
      <c r="C11" s="13" t="s">
        <v>625</v>
      </c>
      <c r="D11" s="66" t="str">
        <f>IF(ISBLANK($A11),"",INDEX(kluci!$A$1:$F$361,MATCH($A11,kluci!$A$1:$A$361,0),2))</f>
        <v>Gorol Adam</v>
      </c>
      <c r="E11" s="67">
        <f>IF(ISBLANK($A11),"",INDEX(kluci!$A$1:$F$361,MATCH($A11,kluci!$A$1:$A$361,0),3))</f>
        <v>2012</v>
      </c>
      <c r="F11" s="67" t="str">
        <f>IF(ISBLANK($A11),"",INDEX(kluci!$A$1:$F$361,MATCH($A11,kluci!$A$1:$A$361,0),4))</f>
        <v>U13</v>
      </c>
      <c r="G11" s="66" t="str">
        <f>IF(ISBLANK($A11),"",INDEX(kluci!$A$1:$F$361,MATCH($A11,kluci!$A$1:$A$361,0),5))</f>
        <v>Josefov Sokol</v>
      </c>
      <c r="H11" s="68" t="str">
        <f>IF(ISBLANK($A11),"",INDEX(kluci!$A$1:$F$361,MATCH($A11,kluci!$A$1:$A$361,0),6))</f>
        <v>HK</v>
      </c>
      <c r="I11" s="22">
        <v>60</v>
      </c>
      <c r="J11" s="14"/>
      <c r="K11" s="14">
        <v>60</v>
      </c>
      <c r="L11" s="14"/>
      <c r="M11" s="20"/>
      <c r="N11" s="23"/>
      <c r="O11" s="21"/>
      <c r="P11" s="19">
        <f t="shared" si="0"/>
        <v>120</v>
      </c>
    </row>
    <row r="12" spans="1:16" x14ac:dyDescent="0.3">
      <c r="A12" s="41">
        <v>73921</v>
      </c>
      <c r="B12" s="12" t="s">
        <v>669</v>
      </c>
      <c r="C12" s="13" t="s">
        <v>625</v>
      </c>
      <c r="D12" s="66" t="str">
        <f>IF(ISBLANK($A12),"",INDEX(kluci!$A$1:$F$361,MATCH($A12,kluci!$A$1:$A$361,0),2))</f>
        <v>Cerman Jakub</v>
      </c>
      <c r="E12" s="67">
        <f>IF(ISBLANK($A12),"",INDEX(kluci!$A$1:$F$361,MATCH($A12,kluci!$A$1:$A$361,0),3))</f>
        <v>2010</v>
      </c>
      <c r="F12" s="67" t="str">
        <f>IF(ISBLANK($A12),"",INDEX(kluci!$A$1:$F$361,MATCH($A12,kluci!$A$1:$A$361,0),4))</f>
        <v>U15</v>
      </c>
      <c r="G12" s="66" t="str">
        <f>IF(ISBLANK($A12),"",INDEX(kluci!$A$1:$F$361,MATCH($A12,kluci!$A$1:$A$361,0),5))</f>
        <v>Hostinné Tatran</v>
      </c>
      <c r="H12" s="68" t="str">
        <f>IF(ISBLANK($A12),"",INDEX(kluci!$A$1:$F$361,MATCH($A12,kluci!$A$1:$A$361,0),6))</f>
        <v>HK</v>
      </c>
      <c r="I12" s="22">
        <v>60</v>
      </c>
      <c r="J12" s="14"/>
      <c r="K12" s="14">
        <v>60</v>
      </c>
      <c r="L12" s="14"/>
      <c r="M12" s="20"/>
      <c r="N12" s="23"/>
      <c r="O12" s="21"/>
      <c r="P12" s="19">
        <f t="shared" si="0"/>
        <v>120</v>
      </c>
    </row>
    <row r="13" spans="1:16" x14ac:dyDescent="0.3">
      <c r="A13" s="41">
        <v>81871</v>
      </c>
      <c r="B13" s="12" t="s">
        <v>536</v>
      </c>
      <c r="C13" s="13" t="s">
        <v>624</v>
      </c>
      <c r="D13" s="66" t="str">
        <f>IF(ISBLANK($A13),"",INDEX(kluci!$A$1:$F$361,MATCH($A13,kluci!$A$1:$A$361,0),2))</f>
        <v>Dostál Jan</v>
      </c>
      <c r="E13" s="67">
        <f>IF(ISBLANK($A13),"",INDEX(kluci!$A$1:$F$361,MATCH($A13,kluci!$A$1:$A$361,0),3))</f>
        <v>2011</v>
      </c>
      <c r="F13" s="67" t="str">
        <f>IF(ISBLANK($A13),"",INDEX(kluci!$A$1:$F$361,MATCH($A13,kluci!$A$1:$A$361,0),4))</f>
        <v>U15</v>
      </c>
      <c r="G13" s="66" t="str">
        <f>IF(ISBLANK($A13),"",INDEX(kluci!$A$1:$F$361,MATCH($A13,kluci!$A$1:$A$361,0),5))</f>
        <v>Hostinné Tatran</v>
      </c>
      <c r="H13" s="68" t="str">
        <f>IF(ISBLANK($A13),"",INDEX(kluci!$A$1:$F$361,MATCH($A13,kluci!$A$1:$A$361,0),6))</f>
        <v>HK</v>
      </c>
      <c r="I13" s="22">
        <v>30</v>
      </c>
      <c r="J13" s="14">
        <v>60</v>
      </c>
      <c r="K13" s="14">
        <v>15</v>
      </c>
      <c r="L13" s="14"/>
      <c r="M13" s="20"/>
      <c r="N13" s="23"/>
      <c r="O13" s="21">
        <v>15</v>
      </c>
      <c r="P13" s="19">
        <f t="shared" si="0"/>
        <v>90</v>
      </c>
    </row>
    <row r="14" spans="1:16" x14ac:dyDescent="0.3">
      <c r="A14" s="41">
        <v>70885</v>
      </c>
      <c r="B14" s="12" t="s">
        <v>536</v>
      </c>
      <c r="C14" s="13" t="s">
        <v>13</v>
      </c>
      <c r="D14" s="66" t="str">
        <f>IF(ISBLANK($A14),"",INDEX(kluci!$A$1:$F$361,MATCH($A14,kluci!$A$1:$A$361,0),2))</f>
        <v>Vícha Jan</v>
      </c>
      <c r="E14" s="67">
        <f>IF(ISBLANK($A14),"",INDEX(kluci!$A$1:$F$361,MATCH($A14,kluci!$A$1:$A$361,0),3))</f>
        <v>2010</v>
      </c>
      <c r="F14" s="67" t="str">
        <f>IF(ISBLANK($A14),"",INDEX(kluci!$A$1:$F$361,MATCH($A14,kluci!$A$1:$A$361,0),4))</f>
        <v>U15</v>
      </c>
      <c r="G14" s="66" t="str">
        <f>IF(ISBLANK($A14),"",INDEX(kluci!$A$1:$F$361,MATCH($A14,kluci!$A$1:$A$361,0),5))</f>
        <v>TJ Sokol PP H. Králové 2</v>
      </c>
      <c r="H14" s="68" t="str">
        <f>IF(ISBLANK($A14),"",INDEX(kluci!$A$1:$F$361,MATCH($A14,kluci!$A$1:$A$361,0),6))</f>
        <v>HK</v>
      </c>
      <c r="I14" s="22">
        <v>15</v>
      </c>
      <c r="J14" s="14">
        <v>60</v>
      </c>
      <c r="K14" s="14">
        <v>30</v>
      </c>
      <c r="L14" s="14"/>
      <c r="M14" s="20"/>
      <c r="N14" s="23"/>
      <c r="O14" s="21">
        <v>15</v>
      </c>
      <c r="P14" s="19">
        <f t="shared" si="0"/>
        <v>90</v>
      </c>
    </row>
    <row r="15" spans="1:16" x14ac:dyDescent="0.3">
      <c r="A15" s="41">
        <v>78263</v>
      </c>
      <c r="B15" s="12" t="s">
        <v>572</v>
      </c>
      <c r="C15" s="13" t="s">
        <v>625</v>
      </c>
      <c r="D15" s="66" t="str">
        <f>IF(ISBLANK($A15),"",INDEX(kluci!$A$1:$F$361,MATCH($A15,kluci!$A$1:$A$361,0),2))</f>
        <v>Čermák Filip</v>
      </c>
      <c r="E15" s="67">
        <f>IF(ISBLANK($A15),"",INDEX(kluci!$A$1:$F$361,MATCH($A15,kluci!$A$1:$A$361,0),3))</f>
        <v>2011</v>
      </c>
      <c r="F15" s="67" t="str">
        <f>IF(ISBLANK($A15),"",INDEX(kluci!$A$1:$F$361,MATCH($A15,kluci!$A$1:$A$361,0),4))</f>
        <v>U15</v>
      </c>
      <c r="G15" s="66" t="str">
        <f>IF(ISBLANK($A15),"",INDEX(kluci!$A$1:$F$361,MATCH($A15,kluci!$A$1:$A$361,0),5))</f>
        <v>Dobré SK</v>
      </c>
      <c r="H15" s="68" t="str">
        <f>IF(ISBLANK($A15),"",INDEX(kluci!$A$1:$F$361,MATCH($A15,kluci!$A$1:$A$361,0),6))</f>
        <v>HK</v>
      </c>
      <c r="I15" s="22">
        <v>60</v>
      </c>
      <c r="J15" s="14"/>
      <c r="K15" s="14">
        <v>30</v>
      </c>
      <c r="L15" s="14"/>
      <c r="M15" s="20"/>
      <c r="N15" s="23"/>
      <c r="O15" s="21"/>
      <c r="P15" s="19">
        <f t="shared" si="0"/>
        <v>90</v>
      </c>
    </row>
    <row r="16" spans="1:16" x14ac:dyDescent="0.3">
      <c r="A16" s="41">
        <v>71386</v>
      </c>
      <c r="B16" s="12" t="s">
        <v>572</v>
      </c>
      <c r="C16" s="13" t="s">
        <v>626</v>
      </c>
      <c r="D16" s="66" t="str">
        <f>IF(ISBLANK($A16),"",INDEX(kluci!$A$1:$F$361,MATCH($A16,kluci!$A$1:$A$361,0),2))</f>
        <v>Matuška Tomáš</v>
      </c>
      <c r="E16" s="67">
        <f>IF(ISBLANK($A16),"",INDEX(kluci!$A$1:$F$361,MATCH($A16,kluci!$A$1:$A$361,0),3))</f>
        <v>2012</v>
      </c>
      <c r="F16" s="67" t="str">
        <f>IF(ISBLANK($A16),"",INDEX(kluci!$A$1:$F$361,MATCH($A16,kluci!$A$1:$A$361,0),4))</f>
        <v>U13</v>
      </c>
      <c r="G16" s="66" t="str">
        <f>IF(ISBLANK($A16),"",INDEX(kluci!$A$1:$F$361,MATCH($A16,kluci!$A$1:$A$361,0),5))</f>
        <v>Hostinné Tatran</v>
      </c>
      <c r="H16" s="68" t="str">
        <f>IF(ISBLANK($A16),"",INDEX(kluci!$A$1:$F$361,MATCH($A16,kluci!$A$1:$A$361,0),6))</f>
        <v>HK</v>
      </c>
      <c r="I16" s="22">
        <v>30</v>
      </c>
      <c r="J16" s="14"/>
      <c r="K16" s="14">
        <v>60</v>
      </c>
      <c r="L16" s="14"/>
      <c r="M16" s="20"/>
      <c r="N16" s="23"/>
      <c r="O16" s="21"/>
      <c r="P16" s="19">
        <f t="shared" si="0"/>
        <v>90</v>
      </c>
    </row>
    <row r="17" spans="1:16" x14ac:dyDescent="0.3">
      <c r="A17" s="41">
        <v>81162</v>
      </c>
      <c r="B17" s="12" t="s">
        <v>204</v>
      </c>
      <c r="C17" s="13" t="s">
        <v>211</v>
      </c>
      <c r="D17" s="66" t="str">
        <f>IF(ISBLANK($A17),"",INDEX(kluci!$A$1:$F$361,MATCH($A17,kluci!$A$1:$A$361,0),2))</f>
        <v>Daněk Vojtěch</v>
      </c>
      <c r="E17" s="67">
        <f>IF(ISBLANK($A17),"",INDEX(kluci!$A$1:$F$361,MATCH($A17,kluci!$A$1:$A$361,0),3))</f>
        <v>2011</v>
      </c>
      <c r="F17" s="67" t="str">
        <f>IF(ISBLANK($A17),"",INDEX(kluci!$A$1:$F$361,MATCH($A17,kluci!$A$1:$A$361,0),4))</f>
        <v>U15</v>
      </c>
      <c r="G17" s="66" t="str">
        <f>IF(ISBLANK($A17),"",INDEX(kluci!$A$1:$F$361,MATCH($A17,kluci!$A$1:$A$361,0),5))</f>
        <v>TJ Sokol PP H. Králové 2</v>
      </c>
      <c r="H17" s="68" t="str">
        <f>IF(ISBLANK($A17),"",INDEX(kluci!$A$1:$F$361,MATCH($A17,kluci!$A$1:$A$361,0),6))</f>
        <v>HK</v>
      </c>
      <c r="I17" s="22">
        <v>15</v>
      </c>
      <c r="J17" s="14">
        <v>30</v>
      </c>
      <c r="K17" s="14">
        <v>30</v>
      </c>
      <c r="L17" s="14"/>
      <c r="M17" s="20"/>
      <c r="N17" s="23"/>
      <c r="O17" s="21">
        <v>15</v>
      </c>
      <c r="P17" s="19">
        <f t="shared" si="0"/>
        <v>60</v>
      </c>
    </row>
    <row r="18" spans="1:16" x14ac:dyDescent="0.3">
      <c r="A18" s="41">
        <v>85508</v>
      </c>
      <c r="B18" s="12" t="s">
        <v>20</v>
      </c>
      <c r="C18" s="13" t="s">
        <v>20</v>
      </c>
      <c r="D18" s="66" t="str">
        <f>IF(ISBLANK($A18),"",INDEX(kluci!$A$1:$F$361,MATCH($A18,kluci!$A$1:$A$361,0),2))</f>
        <v>Jetenský Jan</v>
      </c>
      <c r="E18" s="67">
        <f>IF(ISBLANK($A18),"",INDEX(kluci!$A$1:$F$361,MATCH($A18,kluci!$A$1:$A$361,0),3))</f>
        <v>2011</v>
      </c>
      <c r="F18" s="67" t="str">
        <f>IF(ISBLANK($A18),"",INDEX(kluci!$A$1:$F$361,MATCH($A18,kluci!$A$1:$A$361,0),4))</f>
        <v>U15</v>
      </c>
      <c r="G18" s="66" t="str">
        <f>IF(ISBLANK($A18),"",INDEX(kluci!$A$1:$F$361,MATCH($A18,kluci!$A$1:$A$361,0),5))</f>
        <v>Pardubice Tesla</v>
      </c>
      <c r="H18" s="68" t="str">
        <f>IF(ISBLANK($A18),"",INDEX(kluci!$A$1:$F$361,MATCH($A18,kluci!$A$1:$A$361,0),6))</f>
        <v>PA</v>
      </c>
      <c r="I18" s="22">
        <v>4</v>
      </c>
      <c r="J18" s="14">
        <v>30</v>
      </c>
      <c r="K18" s="14">
        <v>30</v>
      </c>
      <c r="L18" s="14"/>
      <c r="M18" s="17"/>
      <c r="N18" s="19"/>
      <c r="O18" s="43">
        <v>4</v>
      </c>
      <c r="P18" s="19">
        <f t="shared" si="0"/>
        <v>60</v>
      </c>
    </row>
    <row r="19" spans="1:16" x14ac:dyDescent="0.3">
      <c r="A19" s="41">
        <v>74365</v>
      </c>
      <c r="B19" s="12" t="s">
        <v>438</v>
      </c>
      <c r="C19" s="13" t="s">
        <v>626</v>
      </c>
      <c r="D19" s="66" t="str">
        <f>IF(ISBLANK($A19),"",INDEX(kluci!$A$1:$F$361,MATCH($A19,kluci!$A$1:$A$361,0),2))</f>
        <v>Nápravník Ondřej</v>
      </c>
      <c r="E19" s="67">
        <f>IF(ISBLANK($A19),"",INDEX(kluci!$A$1:$F$361,MATCH($A19,kluci!$A$1:$A$361,0),3))</f>
        <v>2010</v>
      </c>
      <c r="F19" s="67" t="str">
        <f>IF(ISBLANK($A19),"",INDEX(kluci!$A$1:$F$361,MATCH($A19,kluci!$A$1:$A$361,0),4))</f>
        <v>U15</v>
      </c>
      <c r="G19" s="66" t="str">
        <f>IF(ISBLANK($A19),"",INDEX(kluci!$A$1:$F$361,MATCH($A19,kluci!$A$1:$A$361,0),5))</f>
        <v>Josefov Sokol</v>
      </c>
      <c r="H19" s="68" t="str">
        <f>IF(ISBLANK($A19),"",INDEX(kluci!$A$1:$F$361,MATCH($A19,kluci!$A$1:$A$361,0),6))</f>
        <v>HK</v>
      </c>
      <c r="I19" s="22">
        <v>30</v>
      </c>
      <c r="J19" s="14"/>
      <c r="K19" s="14">
        <v>30</v>
      </c>
      <c r="L19" s="14"/>
      <c r="M19" s="20"/>
      <c r="N19" s="23"/>
      <c r="O19" s="21"/>
      <c r="P19" s="19">
        <f t="shared" si="0"/>
        <v>60</v>
      </c>
    </row>
    <row r="20" spans="1:16" x14ac:dyDescent="0.3">
      <c r="A20" s="75">
        <v>84814</v>
      </c>
      <c r="B20" s="12" t="s">
        <v>438</v>
      </c>
      <c r="C20" s="13" t="s">
        <v>626</v>
      </c>
      <c r="D20" s="66" t="str">
        <f>IF(ISBLANK($A20),"",INDEX(kluci!$A$1:$F$361,MATCH($A20,kluci!$A$1:$A$361,0),2))</f>
        <v>Mach Michal</v>
      </c>
      <c r="E20" s="67">
        <f>IF(ISBLANK($A20),"",INDEX(kluci!$A$1:$F$361,MATCH($A20,kluci!$A$1:$A$361,0),3))</f>
        <v>2012</v>
      </c>
      <c r="F20" s="67" t="str">
        <f>IF(ISBLANK($A20),"",INDEX(kluci!$A$1:$F$361,MATCH($A20,kluci!$A$1:$A$361,0),4))</f>
        <v>U13</v>
      </c>
      <c r="G20" s="66" t="str">
        <f>IF(ISBLANK($A20),"",INDEX(kluci!$A$1:$F$361,MATCH($A20,kluci!$A$1:$A$361,0),5))</f>
        <v>Broumov</v>
      </c>
      <c r="H20" s="68" t="str">
        <f>IF(ISBLANK($A20),"",INDEX(kluci!$A$1:$F$361,MATCH($A20,kluci!$A$1:$A$361,0),6))</f>
        <v>HK</v>
      </c>
      <c r="I20" s="22">
        <v>30</v>
      </c>
      <c r="J20" s="14"/>
      <c r="K20" s="14">
        <v>30</v>
      </c>
      <c r="L20" s="14"/>
      <c r="M20" s="20"/>
      <c r="N20" s="23"/>
      <c r="O20" s="21"/>
      <c r="P20" s="19">
        <f t="shared" si="0"/>
        <v>60</v>
      </c>
    </row>
    <row r="21" spans="1:16" x14ac:dyDescent="0.3">
      <c r="A21" s="41">
        <v>84231</v>
      </c>
      <c r="B21" s="12" t="s">
        <v>206</v>
      </c>
      <c r="C21" s="13" t="s">
        <v>204</v>
      </c>
      <c r="D21" s="66" t="str">
        <f>IF(ISBLANK($A21),"",INDEX(kluci!$A$1:$F$361,MATCH($A21,kluci!$A$1:$A$361,0),2))</f>
        <v>Šimek Tomáš</v>
      </c>
      <c r="E21" s="67">
        <f>IF(ISBLANK($A21),"",INDEX(kluci!$A$1:$F$361,MATCH($A21,kluci!$A$1:$A$361,0),3))</f>
        <v>2012</v>
      </c>
      <c r="F21" s="67" t="str">
        <f>IF(ISBLANK($A21),"",INDEX(kluci!$A$1:$F$361,MATCH($A21,kluci!$A$1:$A$361,0),4))</f>
        <v>U13</v>
      </c>
      <c r="G21" s="66" t="str">
        <f>IF(ISBLANK($A21),"",INDEX(kluci!$A$1:$F$361,MATCH($A21,kluci!$A$1:$A$361,0),5))</f>
        <v>Pardubice Tesla</v>
      </c>
      <c r="H21" s="68" t="str">
        <f>IF(ISBLANK($A21),"",INDEX(kluci!$A$1:$F$361,MATCH($A21,kluci!$A$1:$A$361,0),6))</f>
        <v>PA</v>
      </c>
      <c r="I21" s="15">
        <v>10</v>
      </c>
      <c r="J21" s="16">
        <v>30</v>
      </c>
      <c r="K21" s="16">
        <v>15</v>
      </c>
      <c r="L21" s="16"/>
      <c r="M21" s="17"/>
      <c r="N21" s="23"/>
      <c r="O21" s="18">
        <v>10</v>
      </c>
      <c r="P21" s="19">
        <f t="shared" si="0"/>
        <v>45</v>
      </c>
    </row>
    <row r="22" spans="1:16" x14ac:dyDescent="0.3">
      <c r="A22" s="41">
        <v>87666</v>
      </c>
      <c r="B22" s="12" t="s">
        <v>417</v>
      </c>
      <c r="C22" s="13" t="s">
        <v>626</v>
      </c>
      <c r="D22" s="66" t="str">
        <f>IF(ISBLANK($A22),"",INDEX(kluci!$A$1:$F$361,MATCH($A22,kluci!$A$1:$A$361,0),2))</f>
        <v>Váša Tomáš</v>
      </c>
      <c r="E22" s="67">
        <f>IF(ISBLANK($A22),"",INDEX(kluci!$A$1:$F$361,MATCH($A22,kluci!$A$1:$A$361,0),3))</f>
        <v>2010</v>
      </c>
      <c r="F22" s="67" t="str">
        <f>IF(ISBLANK($A22),"",INDEX(kluci!$A$1:$F$361,MATCH($A22,kluci!$A$1:$A$361,0),4))</f>
        <v>U15</v>
      </c>
      <c r="G22" s="66" t="str">
        <f>IF(ISBLANK($A22),"",INDEX(kluci!$A$1:$F$361,MATCH($A22,kluci!$A$1:$A$361,0),5))</f>
        <v>Heřmanův Městec</v>
      </c>
      <c r="H22" s="68" t="str">
        <f>IF(ISBLANK($A22),"",INDEX(kluci!$A$1:$F$361,MATCH($A22,kluci!$A$1:$A$361,0),6))</f>
        <v>PA</v>
      </c>
      <c r="I22" s="22">
        <v>30</v>
      </c>
      <c r="J22" s="14"/>
      <c r="K22" s="14">
        <v>15</v>
      </c>
      <c r="L22" s="14"/>
      <c r="M22" s="20"/>
      <c r="N22" s="23"/>
      <c r="O22" s="21"/>
      <c r="P22" s="19">
        <f t="shared" si="0"/>
        <v>45</v>
      </c>
    </row>
    <row r="23" spans="1:16" x14ac:dyDescent="0.3">
      <c r="A23" s="41">
        <v>85513</v>
      </c>
      <c r="B23" s="12" t="s">
        <v>417</v>
      </c>
      <c r="C23" s="13" t="s">
        <v>626</v>
      </c>
      <c r="D23" s="66" t="str">
        <f>IF(ISBLANK($A23),"",INDEX(kluci!$A$1:$F$361,MATCH($A23,kluci!$A$1:$A$361,0),2))</f>
        <v>Rumpli Šimon</v>
      </c>
      <c r="E23" s="67">
        <f>IF(ISBLANK($A23),"",INDEX(kluci!$A$1:$F$361,MATCH($A23,kluci!$A$1:$A$361,0),3))</f>
        <v>2012</v>
      </c>
      <c r="F23" s="67" t="str">
        <f>IF(ISBLANK($A23),"",INDEX(kluci!$A$1:$F$361,MATCH($A23,kluci!$A$1:$A$361,0),4))</f>
        <v>U13</v>
      </c>
      <c r="G23" s="66" t="str">
        <f>IF(ISBLANK($A23),"",INDEX(kluci!$A$1:$F$361,MATCH($A23,kluci!$A$1:$A$361,0),5))</f>
        <v>Pardubice Tesla</v>
      </c>
      <c r="H23" s="68" t="str">
        <f>IF(ISBLANK($A23),"",INDEX(kluci!$A$1:$F$361,MATCH($A23,kluci!$A$1:$A$361,0),6))</f>
        <v>PA</v>
      </c>
      <c r="I23" s="15"/>
      <c r="J23" s="16">
        <v>30</v>
      </c>
      <c r="K23" s="16">
        <v>15</v>
      </c>
      <c r="L23" s="16"/>
      <c r="M23" s="17"/>
      <c r="N23" s="23"/>
      <c r="O23" s="18"/>
      <c r="P23" s="19">
        <f t="shared" si="0"/>
        <v>45</v>
      </c>
    </row>
    <row r="24" spans="1:16" x14ac:dyDescent="0.3">
      <c r="A24" s="41">
        <v>82623</v>
      </c>
      <c r="B24" s="12" t="s">
        <v>551</v>
      </c>
      <c r="C24" s="13" t="s">
        <v>626</v>
      </c>
      <c r="D24" s="66" t="str">
        <f>IF(ISBLANK($A24),"",INDEX(kluci!$A$1:$F$361,MATCH($A24,kluci!$A$1:$A$361,0),2))</f>
        <v>Sedlák Pavel</v>
      </c>
      <c r="E24" s="67">
        <f>IF(ISBLANK($A24),"",INDEX(kluci!$A$1:$F$361,MATCH($A24,kluci!$A$1:$A$361,0),3))</f>
        <v>2010</v>
      </c>
      <c r="F24" s="67" t="str">
        <f>IF(ISBLANK($A24),"",INDEX(kluci!$A$1:$F$361,MATCH($A24,kluci!$A$1:$A$361,0),4))</f>
        <v>U15</v>
      </c>
      <c r="G24" s="66" t="str">
        <f>IF(ISBLANK($A24),"",INDEX(kluci!$A$1:$F$361,MATCH($A24,kluci!$A$1:$A$361,0),5))</f>
        <v>Chrudim Sokol</v>
      </c>
      <c r="H24" s="68" t="str">
        <f>IF(ISBLANK($A24),"",INDEX(kluci!$A$1:$F$361,MATCH($A24,kluci!$A$1:$A$361,0),6))</f>
        <v>PA</v>
      </c>
      <c r="I24" s="22">
        <v>15</v>
      </c>
      <c r="J24" s="14">
        <v>15</v>
      </c>
      <c r="K24" s="14">
        <v>15</v>
      </c>
      <c r="L24" s="14"/>
      <c r="M24" s="20"/>
      <c r="N24" s="23"/>
      <c r="O24" s="21">
        <v>15</v>
      </c>
      <c r="P24" s="19">
        <f t="shared" si="0"/>
        <v>30</v>
      </c>
    </row>
    <row r="25" spans="1:16" x14ac:dyDescent="0.3">
      <c r="A25" s="74">
        <v>83098</v>
      </c>
      <c r="B25" s="12" t="s">
        <v>551</v>
      </c>
      <c r="C25" s="13" t="s">
        <v>626</v>
      </c>
      <c r="D25" s="66" t="str">
        <f>IF(ISBLANK($A25),"",INDEX(kluci!$A$1:$F$361,MATCH($A25,kluci!$A$1:$A$361,0),2))</f>
        <v>Farský Alexander</v>
      </c>
      <c r="E25" s="67">
        <f>IF(ISBLANK($A25),"",INDEX(kluci!$A$1:$F$361,MATCH($A25,kluci!$A$1:$A$361,0),3))</f>
        <v>2010</v>
      </c>
      <c r="F25" s="67" t="str">
        <f>IF(ISBLANK($A25),"",INDEX(kluci!$A$1:$F$361,MATCH($A25,kluci!$A$1:$A$361,0),4))</f>
        <v>U15</v>
      </c>
      <c r="G25" s="66" t="str">
        <f>IF(ISBLANK($A25),"",INDEX(kluci!$A$1:$F$361,MATCH($A25,kluci!$A$1:$A$361,0),5))</f>
        <v>TJ Jiskra Nový Bydžov</v>
      </c>
      <c r="H25" s="68" t="str">
        <f>IF(ISBLANK($A25),"",INDEX(kluci!$A$1:$F$361,MATCH($A25,kluci!$A$1:$A$361,0),6))</f>
        <v>HK</v>
      </c>
      <c r="I25" s="22">
        <v>15</v>
      </c>
      <c r="J25" s="14">
        <v>15</v>
      </c>
      <c r="K25" s="14">
        <v>15</v>
      </c>
      <c r="L25" s="14"/>
      <c r="M25" s="20"/>
      <c r="N25" s="23"/>
      <c r="O25" s="21">
        <v>15</v>
      </c>
      <c r="P25" s="19">
        <f t="shared" si="0"/>
        <v>30</v>
      </c>
    </row>
    <row r="26" spans="1:16" x14ac:dyDescent="0.3">
      <c r="A26" s="41">
        <v>82624</v>
      </c>
      <c r="B26" s="12" t="s">
        <v>251</v>
      </c>
      <c r="C26" s="13" t="s">
        <v>627</v>
      </c>
      <c r="D26" s="66" t="str">
        <f>IF(ISBLANK($A26),"",INDEX(kluci!$A$1:$F$361,MATCH($A26,kluci!$A$1:$A$361,0),2))</f>
        <v>Sedlák Petr</v>
      </c>
      <c r="E26" s="67">
        <f>IF(ISBLANK($A26),"",INDEX(kluci!$A$1:$F$361,MATCH($A26,kluci!$A$1:$A$361,0),3))</f>
        <v>2012</v>
      </c>
      <c r="F26" s="67" t="str">
        <f>IF(ISBLANK($A26),"",INDEX(kluci!$A$1:$F$361,MATCH($A26,kluci!$A$1:$A$361,0),4))</f>
        <v>U13</v>
      </c>
      <c r="G26" s="66" t="str">
        <f>IF(ISBLANK($A26),"",INDEX(kluci!$A$1:$F$361,MATCH($A26,kluci!$A$1:$A$361,0),5))</f>
        <v>Chrudim Sokol</v>
      </c>
      <c r="H26" s="68" t="str">
        <f>IF(ISBLANK($A26),"",INDEX(kluci!$A$1:$F$361,MATCH($A26,kluci!$A$1:$A$361,0),6))</f>
        <v>PA</v>
      </c>
      <c r="I26" s="15">
        <v>1</v>
      </c>
      <c r="J26" s="16">
        <v>15</v>
      </c>
      <c r="K26" s="16">
        <v>15</v>
      </c>
      <c r="L26" s="16"/>
      <c r="M26" s="17"/>
      <c r="N26" s="23"/>
      <c r="O26" s="18">
        <v>1</v>
      </c>
      <c r="P26" s="19">
        <f t="shared" si="0"/>
        <v>30</v>
      </c>
    </row>
    <row r="27" spans="1:16" x14ac:dyDescent="0.3">
      <c r="A27" s="41">
        <v>82314</v>
      </c>
      <c r="B27" s="12" t="s">
        <v>636</v>
      </c>
      <c r="C27" s="13"/>
      <c r="D27" s="66" t="str">
        <f>IF(ISBLANK($A27),"",INDEX(kluci!$A$1:$F$361,MATCH($A27,kluci!$A$1:$A$361,0),2))</f>
        <v>Špinar Vincent</v>
      </c>
      <c r="E27" s="67">
        <f>IF(ISBLANK($A27),"",INDEX(kluci!$A$1:$F$361,MATCH($A27,kluci!$A$1:$A$361,0),3))</f>
        <v>2012</v>
      </c>
      <c r="F27" s="67" t="str">
        <f>IF(ISBLANK($A27),"",INDEX(kluci!$A$1:$F$361,MATCH($A27,kluci!$A$1:$A$361,0),4))</f>
        <v>U13</v>
      </c>
      <c r="G27" s="66" t="str">
        <f>IF(ISBLANK($A27),"",INDEX(kluci!$A$1:$F$361,MATCH($A27,kluci!$A$1:$A$361,0),5))</f>
        <v>Dobré SK</v>
      </c>
      <c r="H27" s="68" t="str">
        <f>IF(ISBLANK($A27),"",INDEX(kluci!$A$1:$F$361,MATCH($A27,kluci!$A$1:$A$361,0),6))</f>
        <v>HK</v>
      </c>
      <c r="I27" s="22"/>
      <c r="J27" s="14"/>
      <c r="K27" s="14">
        <v>30</v>
      </c>
      <c r="L27" s="14"/>
      <c r="M27" s="17"/>
      <c r="N27" s="19"/>
      <c r="O27" s="43"/>
      <c r="P27" s="19">
        <f t="shared" si="0"/>
        <v>30</v>
      </c>
    </row>
    <row r="28" spans="1:16" x14ac:dyDescent="0.3">
      <c r="A28" s="41">
        <v>76890</v>
      </c>
      <c r="B28" s="12" t="s">
        <v>636</v>
      </c>
      <c r="C28" s="13" t="s">
        <v>626</v>
      </c>
      <c r="D28" s="66" t="str">
        <f>IF(ISBLANK($A28),"",INDEX(kluci!$A$1:$F$361,MATCH($A28,kluci!$A$1:$A$361,0),2))</f>
        <v>Donát Antonín</v>
      </c>
      <c r="E28" s="67">
        <f>IF(ISBLANK($A28),"",INDEX(kluci!$A$1:$F$361,MATCH($A28,kluci!$A$1:$A$361,0),3))</f>
        <v>2010</v>
      </c>
      <c r="F28" s="67" t="str">
        <f>IF(ISBLANK($A28),"",INDEX(kluci!$A$1:$F$361,MATCH($A28,kluci!$A$1:$A$361,0),4))</f>
        <v>U15</v>
      </c>
      <c r="G28" s="66" t="str">
        <f>IF(ISBLANK($A28),"",INDEX(kluci!$A$1:$F$361,MATCH($A28,kluci!$A$1:$A$361,0),5))</f>
        <v>Hostinné Tatran</v>
      </c>
      <c r="H28" s="68" t="str">
        <f>IF(ISBLANK($A28),"",INDEX(kluci!$A$1:$F$361,MATCH($A28,kluci!$A$1:$A$361,0),6))</f>
        <v>HK</v>
      </c>
      <c r="I28" s="22">
        <v>30</v>
      </c>
      <c r="J28" s="14"/>
      <c r="K28" s="14"/>
      <c r="L28" s="14"/>
      <c r="M28" s="20"/>
      <c r="N28" s="23"/>
      <c r="O28" s="21"/>
      <c r="P28" s="19">
        <f t="shared" si="0"/>
        <v>30</v>
      </c>
    </row>
    <row r="29" spans="1:16" x14ac:dyDescent="0.3">
      <c r="A29" s="41">
        <v>78247</v>
      </c>
      <c r="B29" s="12" t="s">
        <v>636</v>
      </c>
      <c r="C29" s="13" t="s">
        <v>626</v>
      </c>
      <c r="D29" s="66" t="str">
        <f>IF(ISBLANK($A29),"",INDEX(kluci!$A$1:$F$361,MATCH($A29,kluci!$A$1:$A$361,0),2))</f>
        <v>Macháček Denis</v>
      </c>
      <c r="E29" s="67">
        <f>IF(ISBLANK($A29),"",INDEX(kluci!$A$1:$F$361,MATCH($A29,kluci!$A$1:$A$361,0),3))</f>
        <v>2010</v>
      </c>
      <c r="F29" s="67" t="str">
        <f>IF(ISBLANK($A29),"",INDEX(kluci!$A$1:$F$361,MATCH($A29,kluci!$A$1:$A$361,0),4))</f>
        <v>U15</v>
      </c>
      <c r="G29" s="66" t="str">
        <f>IF(ISBLANK($A29),"",INDEX(kluci!$A$1:$F$361,MATCH($A29,kluci!$A$1:$A$361,0),5))</f>
        <v>Dobré SK</v>
      </c>
      <c r="H29" s="68" t="str">
        <f>IF(ISBLANK($A29),"",INDEX(kluci!$A$1:$F$361,MATCH($A29,kluci!$A$1:$A$361,0),6))</f>
        <v>HK</v>
      </c>
      <c r="I29" s="22">
        <v>30</v>
      </c>
      <c r="J29" s="14"/>
      <c r="K29" s="14"/>
      <c r="L29" s="14"/>
      <c r="M29" s="20"/>
      <c r="N29" s="23"/>
      <c r="O29" s="21"/>
      <c r="P29" s="19">
        <f t="shared" si="0"/>
        <v>30</v>
      </c>
    </row>
    <row r="30" spans="1:16" x14ac:dyDescent="0.3">
      <c r="A30" s="41">
        <v>77721</v>
      </c>
      <c r="B30" s="12" t="s">
        <v>636</v>
      </c>
      <c r="C30" s="13" t="s">
        <v>626</v>
      </c>
      <c r="D30" s="66" t="str">
        <f>IF(ISBLANK($A30),"",INDEX(kluci!$A$1:$F$361,MATCH($A30,kluci!$A$1:$A$361,0),2))</f>
        <v>Svátek Filip</v>
      </c>
      <c r="E30" s="67">
        <f>IF(ISBLANK($A30),"",INDEX(kluci!$A$1:$F$361,MATCH($A30,kluci!$A$1:$A$361,0),3))</f>
        <v>2010</v>
      </c>
      <c r="F30" s="67" t="str">
        <f>IF(ISBLANK($A30),"",INDEX(kluci!$A$1:$F$361,MATCH($A30,kluci!$A$1:$A$361,0),4))</f>
        <v>U15</v>
      </c>
      <c r="G30" s="66" t="str">
        <f>IF(ISBLANK($A30),"",INDEX(kluci!$A$1:$F$361,MATCH($A30,kluci!$A$1:$A$361,0),5))</f>
        <v>Kostelec nad Orlicí</v>
      </c>
      <c r="H30" s="68" t="str">
        <f>IF(ISBLANK($A30),"",INDEX(kluci!$A$1:$F$361,MATCH($A30,kluci!$A$1:$A$361,0),6))</f>
        <v>HK</v>
      </c>
      <c r="I30" s="22">
        <v>30</v>
      </c>
      <c r="J30" s="14"/>
      <c r="K30" s="14"/>
      <c r="L30" s="14"/>
      <c r="M30" s="20"/>
      <c r="N30" s="23"/>
      <c r="O30" s="21"/>
      <c r="P30" s="19">
        <f t="shared" si="0"/>
        <v>30</v>
      </c>
    </row>
    <row r="31" spans="1:16" x14ac:dyDescent="0.3">
      <c r="A31" s="41">
        <v>81139</v>
      </c>
      <c r="B31" s="12" t="s">
        <v>636</v>
      </c>
      <c r="C31" s="13" t="s">
        <v>628</v>
      </c>
      <c r="D31" s="66" t="str">
        <f>IF(ISBLANK($A31),"",INDEX(kluci!$A$1:$F$361,MATCH($A31,kluci!$A$1:$A$361,0),2))</f>
        <v>Hejduk Antonín</v>
      </c>
      <c r="E31" s="67">
        <f>IF(ISBLANK($A31),"",INDEX(kluci!$A$1:$F$361,MATCH($A31,kluci!$A$1:$A$361,0),3))</f>
        <v>2011</v>
      </c>
      <c r="F31" s="67" t="str">
        <f>IF(ISBLANK($A31),"",INDEX(kluci!$A$1:$F$361,MATCH($A31,kluci!$A$1:$A$361,0),4))</f>
        <v>U15</v>
      </c>
      <c r="G31" s="66" t="str">
        <f>IF(ISBLANK($A31),"",INDEX(kluci!$A$1:$F$361,MATCH($A31,kluci!$A$1:$A$361,0),5))</f>
        <v>TJ Sokol PP H. Králové 2</v>
      </c>
      <c r="H31" s="68" t="str">
        <f>IF(ISBLANK($A31),"",INDEX(kluci!$A$1:$F$361,MATCH($A31,kluci!$A$1:$A$361,0),6))</f>
        <v>HK</v>
      </c>
      <c r="I31" s="22">
        <v>15</v>
      </c>
      <c r="J31" s="14"/>
      <c r="K31" s="14">
        <v>15</v>
      </c>
      <c r="L31" s="14"/>
      <c r="M31" s="20"/>
      <c r="N31" s="23"/>
      <c r="O31" s="21"/>
      <c r="P31" s="19">
        <f t="shared" si="0"/>
        <v>30</v>
      </c>
    </row>
    <row r="32" spans="1:16" x14ac:dyDescent="0.3">
      <c r="A32" s="41">
        <v>83099</v>
      </c>
      <c r="B32" s="12" t="s">
        <v>244</v>
      </c>
      <c r="C32" s="13" t="s">
        <v>98</v>
      </c>
      <c r="D32" s="66" t="str">
        <f>IF(ISBLANK($A32),"",INDEX(kluci!$A$1:$F$361,MATCH($A32,kluci!$A$1:$A$361,0),2))</f>
        <v>Komárek Ondřej</v>
      </c>
      <c r="E32" s="67">
        <f>IF(ISBLANK($A32),"",INDEX(kluci!$A$1:$F$361,MATCH($A32,kluci!$A$1:$A$361,0),3))</f>
        <v>2012</v>
      </c>
      <c r="F32" s="67" t="str">
        <f>IF(ISBLANK($A32),"",INDEX(kluci!$A$1:$F$361,MATCH($A32,kluci!$A$1:$A$361,0),4))</f>
        <v>U13</v>
      </c>
      <c r="G32" s="66" t="str">
        <f>IF(ISBLANK($A32),"",INDEX(kluci!$A$1:$F$361,MATCH($A32,kluci!$A$1:$A$361,0),5))</f>
        <v>TJ Jiskra Nový Bydžov</v>
      </c>
      <c r="H32" s="68" t="str">
        <f>IF(ISBLANK($A32),"",INDEX(kluci!$A$1:$F$361,MATCH($A32,kluci!$A$1:$A$361,0),6))</f>
        <v>HK</v>
      </c>
      <c r="I32" s="22">
        <v>15</v>
      </c>
      <c r="J32" s="14">
        <v>8</v>
      </c>
      <c r="K32" s="14">
        <v>4</v>
      </c>
      <c r="L32" s="14"/>
      <c r="M32" s="17"/>
      <c r="N32" s="19"/>
      <c r="O32" s="43">
        <v>4</v>
      </c>
      <c r="P32" s="19">
        <f t="shared" si="0"/>
        <v>23</v>
      </c>
    </row>
    <row r="33" spans="1:16" x14ac:dyDescent="0.3">
      <c r="A33" s="41">
        <v>81560</v>
      </c>
      <c r="B33" s="12" t="s">
        <v>245</v>
      </c>
      <c r="C33" s="13" t="s">
        <v>628</v>
      </c>
      <c r="D33" s="66" t="str">
        <f>IF(ISBLANK($A33),"",INDEX(kluci!$A$1:$F$361,MATCH($A33,kluci!$A$1:$A$361,0),2))</f>
        <v>Šrámek Matěj</v>
      </c>
      <c r="E33" s="67">
        <f>IF(ISBLANK($A33),"",INDEX(kluci!$A$1:$F$361,MATCH($A33,kluci!$A$1:$A$361,0),3))</f>
        <v>2011</v>
      </c>
      <c r="F33" s="67" t="str">
        <f>IF(ISBLANK($A33),"",INDEX(kluci!$A$1:$F$361,MATCH($A33,kluci!$A$1:$A$361,0),4))</f>
        <v>U15</v>
      </c>
      <c r="G33" s="66" t="str">
        <f>IF(ISBLANK($A33),"",INDEX(kluci!$A$1:$F$361,MATCH($A33,kluci!$A$1:$A$361,0),5))</f>
        <v>Stěžery Sokol</v>
      </c>
      <c r="H33" s="68" t="str">
        <f>IF(ISBLANK($A33),"",INDEX(kluci!$A$1:$F$361,MATCH($A33,kluci!$A$1:$A$361,0),6))</f>
        <v>HK</v>
      </c>
      <c r="I33" s="15">
        <v>15</v>
      </c>
      <c r="J33" s="16"/>
      <c r="K33" s="16">
        <v>3</v>
      </c>
      <c r="L33" s="16"/>
      <c r="M33" s="17"/>
      <c r="N33" s="23"/>
      <c r="O33" s="18"/>
      <c r="P33" s="19">
        <f t="shared" si="0"/>
        <v>18</v>
      </c>
    </row>
    <row r="34" spans="1:16" x14ac:dyDescent="0.3">
      <c r="A34" s="41">
        <v>83411</v>
      </c>
      <c r="B34" s="12" t="s">
        <v>246</v>
      </c>
      <c r="C34" s="13" t="s">
        <v>627</v>
      </c>
      <c r="D34" s="66" t="str">
        <f>IF(ISBLANK($A34),"",INDEX(kluci!$A$1:$F$361,MATCH($A34,kluci!$A$1:$A$361,0),2))</f>
        <v>Krejčí Petr</v>
      </c>
      <c r="E34" s="67">
        <f>IF(ISBLANK($A34),"",INDEX(kluci!$A$1:$F$361,MATCH($A34,kluci!$A$1:$A$361,0),3))</f>
        <v>2011</v>
      </c>
      <c r="F34" s="67" t="str">
        <f>IF(ISBLANK($A34),"",INDEX(kluci!$A$1:$F$361,MATCH($A34,kluci!$A$1:$A$361,0),4))</f>
        <v>U15</v>
      </c>
      <c r="G34" s="66" t="str">
        <f>IF(ISBLANK($A34),"",INDEX(kluci!$A$1:$F$361,MATCH($A34,kluci!$A$1:$A$361,0),5))</f>
        <v>Hostinné Tatran</v>
      </c>
      <c r="H34" s="68" t="str">
        <f>IF(ISBLANK($A34),"",INDEX(kluci!$A$1:$F$361,MATCH($A34,kluci!$A$1:$A$361,0),6))</f>
        <v>HK</v>
      </c>
      <c r="I34" s="15">
        <v>1</v>
      </c>
      <c r="J34" s="16">
        <v>15</v>
      </c>
      <c r="K34" s="16">
        <v>2</v>
      </c>
      <c r="L34" s="16"/>
      <c r="M34" s="17"/>
      <c r="N34" s="23"/>
      <c r="O34" s="18">
        <v>1</v>
      </c>
      <c r="P34" s="19">
        <f t="shared" si="0"/>
        <v>17</v>
      </c>
    </row>
    <row r="35" spans="1:16" x14ac:dyDescent="0.3">
      <c r="A35" s="41">
        <v>82491</v>
      </c>
      <c r="B35" s="12" t="s">
        <v>538</v>
      </c>
      <c r="C35" s="13" t="s">
        <v>628</v>
      </c>
      <c r="D35" s="66" t="str">
        <f>IF(ISBLANK($A35),"",INDEX(kluci!$A$1:$F$361,MATCH($A35,kluci!$A$1:$A$361,0),2))</f>
        <v>Baláš Martin</v>
      </c>
      <c r="E35" s="67">
        <f>IF(ISBLANK($A35),"",INDEX(kluci!$A$1:$F$361,MATCH($A35,kluci!$A$1:$A$361,0),3))</f>
        <v>2010</v>
      </c>
      <c r="F35" s="67" t="str">
        <f>IF(ISBLANK($A35),"",INDEX(kluci!$A$1:$F$361,MATCH($A35,kluci!$A$1:$A$361,0),4))</f>
        <v>U15</v>
      </c>
      <c r="G35" s="66" t="str">
        <f>IF(ISBLANK($A35),"",INDEX(kluci!$A$1:$F$361,MATCH($A35,kluci!$A$1:$A$361,0),5))</f>
        <v>Polička</v>
      </c>
      <c r="H35" s="68" t="str">
        <f>IF(ISBLANK($A35),"",INDEX(kluci!$A$1:$F$361,MATCH($A35,kluci!$A$1:$A$361,0),6))</f>
        <v>PA</v>
      </c>
      <c r="I35" s="15"/>
      <c r="J35" s="16">
        <v>15</v>
      </c>
      <c r="K35" s="16"/>
      <c r="L35" s="16"/>
      <c r="M35" s="17"/>
      <c r="N35" s="23"/>
      <c r="O35" s="18"/>
      <c r="P35" s="19">
        <f t="shared" si="0"/>
        <v>15</v>
      </c>
    </row>
    <row r="36" spans="1:16" x14ac:dyDescent="0.3">
      <c r="A36" s="41">
        <v>85511</v>
      </c>
      <c r="B36" s="12" t="s">
        <v>538</v>
      </c>
      <c r="C36" s="13" t="s">
        <v>628</v>
      </c>
      <c r="D36" s="66" t="str">
        <f>IF(ISBLANK($A36),"",INDEX(kluci!$A$1:$F$361,MATCH($A36,kluci!$A$1:$A$361,0),2))</f>
        <v>Herzán Marek</v>
      </c>
      <c r="E36" s="67">
        <f>IF(ISBLANK($A36),"",INDEX(kluci!$A$1:$F$361,MATCH($A36,kluci!$A$1:$A$361,0),3))</f>
        <v>2012</v>
      </c>
      <c r="F36" s="67" t="str">
        <f>IF(ISBLANK($A36),"",INDEX(kluci!$A$1:$F$361,MATCH($A36,kluci!$A$1:$A$361,0),4))</f>
        <v>U13</v>
      </c>
      <c r="G36" s="66" t="str">
        <f>IF(ISBLANK($A36),"",INDEX(kluci!$A$1:$F$361,MATCH($A36,kluci!$A$1:$A$361,0),5))</f>
        <v>Pardubice Tesla</v>
      </c>
      <c r="H36" s="68" t="str">
        <f>IF(ISBLANK($A36),"",INDEX(kluci!$A$1:$F$361,MATCH($A36,kluci!$A$1:$A$361,0),6))</f>
        <v>PA</v>
      </c>
      <c r="I36" s="15"/>
      <c r="J36" s="16">
        <v>15</v>
      </c>
      <c r="K36" s="16"/>
      <c r="L36" s="16"/>
      <c r="M36" s="17"/>
      <c r="N36" s="23"/>
      <c r="O36" s="18"/>
      <c r="P36" s="19">
        <f t="shared" si="0"/>
        <v>15</v>
      </c>
    </row>
    <row r="37" spans="1:16" x14ac:dyDescent="0.3">
      <c r="A37" s="41">
        <v>82772</v>
      </c>
      <c r="B37" s="12" t="s">
        <v>538</v>
      </c>
      <c r="C37" s="13" t="s">
        <v>628</v>
      </c>
      <c r="D37" s="66" t="str">
        <f>IF(ISBLANK($A37),"",INDEX(kluci!$A$1:$F$361,MATCH($A37,kluci!$A$1:$A$361,0),2))</f>
        <v>Kubica Štěpán</v>
      </c>
      <c r="E37" s="67">
        <f>IF(ISBLANK($A37),"",INDEX(kluci!$A$1:$F$361,MATCH($A37,kluci!$A$1:$A$361,0),3))</f>
        <v>2010</v>
      </c>
      <c r="F37" s="67" t="str">
        <f>IF(ISBLANK($A37),"",INDEX(kluci!$A$1:$F$361,MATCH($A37,kluci!$A$1:$A$361,0),4))</f>
        <v>U15</v>
      </c>
      <c r="G37" s="66" t="str">
        <f>IF(ISBLANK($A37),"",INDEX(kluci!$A$1:$F$361,MATCH($A37,kluci!$A$1:$A$361,0),5))</f>
        <v>Dvůr Králové n/L</v>
      </c>
      <c r="H37" s="68" t="str">
        <f>IF(ISBLANK($A37),"",INDEX(kluci!$A$1:$F$361,MATCH($A37,kluci!$A$1:$A$361,0),6))</f>
        <v>HK</v>
      </c>
      <c r="I37" s="22">
        <v>15</v>
      </c>
      <c r="J37" s="14"/>
      <c r="K37" s="14"/>
      <c r="L37" s="14"/>
      <c r="M37" s="20"/>
      <c r="N37" s="23"/>
      <c r="O37" s="21"/>
      <c r="P37" s="19">
        <f t="shared" ref="P37:P68" si="1">SUM(I37:N37)-O37</f>
        <v>15</v>
      </c>
    </row>
    <row r="38" spans="1:16" x14ac:dyDescent="0.3">
      <c r="A38" s="41">
        <v>70910</v>
      </c>
      <c r="B38" s="12" t="s">
        <v>326</v>
      </c>
      <c r="C38" s="13" t="s">
        <v>489</v>
      </c>
      <c r="D38" s="66" t="str">
        <f>IF(ISBLANK($A38),"",INDEX(kluci!$A$1:$F$361,MATCH($A38,kluci!$A$1:$A$361,0),2))</f>
        <v>Mokrejš Jakub</v>
      </c>
      <c r="E38" s="67">
        <f>IF(ISBLANK($A38),"",INDEX(kluci!$A$1:$F$361,MATCH($A38,kluci!$A$1:$A$361,0),3))</f>
        <v>2010</v>
      </c>
      <c r="F38" s="67" t="str">
        <f>IF(ISBLANK($A38),"",INDEX(kluci!$A$1:$F$361,MATCH($A38,kluci!$A$1:$A$361,0),4))</f>
        <v>U15</v>
      </c>
      <c r="G38" s="66" t="str">
        <f>IF(ISBLANK($A38),"",INDEX(kluci!$A$1:$F$361,MATCH($A38,kluci!$A$1:$A$361,0),5))</f>
        <v>Montas Hradec Králové</v>
      </c>
      <c r="H38" s="68" t="str">
        <f>IF(ISBLANK($A38),"",INDEX(kluci!$A$1:$F$361,MATCH($A38,kluci!$A$1:$A$361,0),6))</f>
        <v>HK</v>
      </c>
      <c r="I38" s="15">
        <v>8</v>
      </c>
      <c r="J38" s="16"/>
      <c r="K38" s="16">
        <v>4</v>
      </c>
      <c r="L38" s="16"/>
      <c r="M38" s="17"/>
      <c r="N38" s="23"/>
      <c r="O38" s="18"/>
      <c r="P38" s="19">
        <f t="shared" si="1"/>
        <v>12</v>
      </c>
    </row>
    <row r="39" spans="1:16" x14ac:dyDescent="0.3">
      <c r="A39" s="41">
        <v>80274</v>
      </c>
      <c r="B39" s="12" t="s">
        <v>328</v>
      </c>
      <c r="C39" s="13"/>
      <c r="D39" s="66" t="str">
        <f>IF(ISBLANK($A39),"",INDEX(kluci!$A$1:$F$361,MATCH($A39,kluci!$A$1:$A$361,0),2))</f>
        <v>Bartoš Dominik</v>
      </c>
      <c r="E39" s="67">
        <f>IF(ISBLANK($A39),"",INDEX(kluci!$A$1:$F$361,MATCH($A39,kluci!$A$1:$A$361,0),3))</f>
        <v>2013</v>
      </c>
      <c r="F39" s="67" t="str">
        <f>IF(ISBLANK($A39),"",INDEX(kluci!$A$1:$F$361,MATCH($A39,kluci!$A$1:$A$361,0),4))</f>
        <v>U13</v>
      </c>
      <c r="G39" s="66" t="str">
        <f>IF(ISBLANK($A39),"",INDEX(kluci!$A$1:$F$361,MATCH($A39,kluci!$A$1:$A$361,0),5))</f>
        <v>Hostinné Tatran</v>
      </c>
      <c r="H39" s="68" t="str">
        <f>IF(ISBLANK($A39),"",INDEX(kluci!$A$1:$F$361,MATCH($A39,kluci!$A$1:$A$361,0),6))</f>
        <v>HK</v>
      </c>
      <c r="I39" s="22"/>
      <c r="J39" s="14"/>
      <c r="K39" s="14">
        <v>10</v>
      </c>
      <c r="L39" s="14"/>
      <c r="M39" s="17"/>
      <c r="N39" s="19"/>
      <c r="O39" s="43"/>
      <c r="P39" s="19">
        <f t="shared" si="1"/>
        <v>10</v>
      </c>
    </row>
    <row r="40" spans="1:16" x14ac:dyDescent="0.3">
      <c r="A40" s="41">
        <v>81159</v>
      </c>
      <c r="B40" s="12" t="s">
        <v>368</v>
      </c>
      <c r="C40" s="13" t="s">
        <v>328</v>
      </c>
      <c r="D40" s="66" t="str">
        <f>IF(ISBLANK($A40),"",INDEX(kluci!$A$1:$F$361,MATCH($A40,kluci!$A$1:$A$361,0),2))</f>
        <v>Ducháč Jan</v>
      </c>
      <c r="E40" s="67">
        <f>IF(ISBLANK($A40),"",INDEX(kluci!$A$1:$F$361,MATCH($A40,kluci!$A$1:$A$361,0),3))</f>
        <v>2012</v>
      </c>
      <c r="F40" s="67" t="str">
        <f>IF(ISBLANK($A40),"",INDEX(kluci!$A$1:$F$361,MATCH($A40,kluci!$A$1:$A$361,0),4))</f>
        <v>U13</v>
      </c>
      <c r="G40" s="66" t="str">
        <f>IF(ISBLANK($A40),"",INDEX(kluci!$A$1:$F$361,MATCH($A40,kluci!$A$1:$A$361,0),5))</f>
        <v>Česká Skalice</v>
      </c>
      <c r="H40" s="68" t="str">
        <f>IF(ISBLANK($A40),"",INDEX(kluci!$A$1:$F$361,MATCH($A40,kluci!$A$1:$A$361,0),6))</f>
        <v>HK</v>
      </c>
      <c r="I40" s="15">
        <v>4</v>
      </c>
      <c r="J40" s="16">
        <v>3</v>
      </c>
      <c r="K40" s="16">
        <v>4</v>
      </c>
      <c r="L40" s="16"/>
      <c r="M40" s="17"/>
      <c r="N40" s="23"/>
      <c r="O40" s="18">
        <v>3</v>
      </c>
      <c r="P40" s="19">
        <f t="shared" si="1"/>
        <v>8</v>
      </c>
    </row>
    <row r="41" spans="1:16" x14ac:dyDescent="0.3">
      <c r="A41" s="41">
        <v>83418</v>
      </c>
      <c r="B41" s="12" t="s">
        <v>431</v>
      </c>
      <c r="C41" s="13" t="s">
        <v>489</v>
      </c>
      <c r="D41" s="66" t="str">
        <f>IF(ISBLANK($A41),"",INDEX(kluci!$A$1:$F$361,MATCH($A41,kluci!$A$1:$A$361,0),2))</f>
        <v>Jiroušek Jan</v>
      </c>
      <c r="E41" s="67">
        <f>IF(ISBLANK($A41),"",INDEX(kluci!$A$1:$F$361,MATCH($A41,kluci!$A$1:$A$361,0),3))</f>
        <v>2011</v>
      </c>
      <c r="F41" s="67" t="str">
        <f>IF(ISBLANK($A41),"",INDEX(kluci!$A$1:$F$361,MATCH($A41,kluci!$A$1:$A$361,0),4))</f>
        <v>U15</v>
      </c>
      <c r="G41" s="66" t="str">
        <f>IF(ISBLANK($A41),"",INDEX(kluci!$A$1:$F$361,MATCH($A41,kluci!$A$1:$A$361,0),5))</f>
        <v>Česká Skalice</v>
      </c>
      <c r="H41" s="68" t="str">
        <f>IF(ISBLANK($A41),"",INDEX(kluci!$A$1:$F$361,MATCH($A41,kluci!$A$1:$A$361,0),6))</f>
        <v>HK</v>
      </c>
      <c r="I41" s="15">
        <v>6</v>
      </c>
      <c r="J41" s="16">
        <v>2</v>
      </c>
      <c r="K41" s="16">
        <v>1</v>
      </c>
      <c r="L41" s="16"/>
      <c r="M41" s="17"/>
      <c r="N41" s="23"/>
      <c r="O41" s="18">
        <v>1</v>
      </c>
      <c r="P41" s="19">
        <f t="shared" si="1"/>
        <v>8</v>
      </c>
    </row>
    <row r="42" spans="1:16" x14ac:dyDescent="0.3">
      <c r="A42" s="41">
        <v>82113</v>
      </c>
      <c r="B42" s="12" t="s">
        <v>432</v>
      </c>
      <c r="C42" s="13"/>
      <c r="D42" s="66" t="str">
        <f>IF(ISBLANK($A42),"",INDEX(kluci!$A$1:$F$361,MATCH($A42,kluci!$A$1:$A$361,0),2))</f>
        <v>Horák Antonín</v>
      </c>
      <c r="E42" s="67">
        <f>IF(ISBLANK($A42),"",INDEX(kluci!$A$1:$F$361,MATCH($A42,kluci!$A$1:$A$361,0),3))</f>
        <v>2012</v>
      </c>
      <c r="F42" s="67" t="str">
        <f>IF(ISBLANK($A42),"",INDEX(kluci!$A$1:$F$361,MATCH($A42,kluci!$A$1:$A$361,0),4))</f>
        <v>U13</v>
      </c>
      <c r="G42" s="66" t="str">
        <f>IF(ISBLANK($A42),"",INDEX(kluci!$A$1:$F$361,MATCH($A42,kluci!$A$1:$A$361,0),5))</f>
        <v>TJ Sokol PP H. Králové 2</v>
      </c>
      <c r="H42" s="68" t="str">
        <f>IF(ISBLANK($A42),"",INDEX(kluci!$A$1:$F$361,MATCH($A42,kluci!$A$1:$A$361,0),6))</f>
        <v>HK</v>
      </c>
      <c r="I42" s="22"/>
      <c r="J42" s="14"/>
      <c r="K42" s="14">
        <v>8</v>
      </c>
      <c r="L42" s="14"/>
      <c r="M42" s="20"/>
      <c r="N42" s="23"/>
      <c r="O42" s="21"/>
      <c r="P42" s="19">
        <f t="shared" si="1"/>
        <v>8</v>
      </c>
    </row>
    <row r="43" spans="1:16" x14ac:dyDescent="0.3">
      <c r="A43" s="41">
        <v>85426</v>
      </c>
      <c r="B43" s="12" t="s">
        <v>418</v>
      </c>
      <c r="C43" s="13" t="s">
        <v>432</v>
      </c>
      <c r="D43" s="66" t="str">
        <f>IF(ISBLANK($A43),"",INDEX(kluci!$A$1:$F$361,MATCH($A43,kluci!$A$1:$A$361,0),2))</f>
        <v>Pardus Jan</v>
      </c>
      <c r="E43" s="67">
        <f>IF(ISBLANK($A43),"",INDEX(kluci!$A$1:$F$361,MATCH($A43,kluci!$A$1:$A$361,0),3))</f>
        <v>2013</v>
      </c>
      <c r="F43" s="67" t="str">
        <f>IF(ISBLANK($A43),"",INDEX(kluci!$A$1:$F$361,MATCH($A43,kluci!$A$1:$A$361,0),4))</f>
        <v>U13</v>
      </c>
      <c r="G43" s="66" t="str">
        <f>IF(ISBLANK($A43),"",INDEX(kluci!$A$1:$F$361,MATCH($A43,kluci!$A$1:$A$361,0),5))</f>
        <v>TJ Sokol PP H. Králové 2</v>
      </c>
      <c r="H43" s="68" t="str">
        <f>IF(ISBLANK($A43),"",INDEX(kluci!$A$1:$F$361,MATCH($A43,kluci!$A$1:$A$361,0),6))</f>
        <v>HK</v>
      </c>
      <c r="I43" s="15">
        <v>4</v>
      </c>
      <c r="J43" s="16">
        <v>1</v>
      </c>
      <c r="K43" s="16">
        <v>3</v>
      </c>
      <c r="L43" s="16"/>
      <c r="M43" s="17"/>
      <c r="N43" s="23"/>
      <c r="O43" s="18">
        <v>1</v>
      </c>
      <c r="P43" s="19">
        <f t="shared" si="1"/>
        <v>7</v>
      </c>
    </row>
    <row r="44" spans="1:16" x14ac:dyDescent="0.3">
      <c r="A44" s="41">
        <v>83993</v>
      </c>
      <c r="B44" s="12" t="s">
        <v>433</v>
      </c>
      <c r="C44" s="13" t="s">
        <v>490</v>
      </c>
      <c r="D44" s="66" t="str">
        <f>IF(ISBLANK($A44),"",INDEX(kluci!$A$1:$F$361,MATCH($A44,kluci!$A$1:$A$361,0),2))</f>
        <v>Loder František</v>
      </c>
      <c r="E44" s="67">
        <f>IF(ISBLANK($A44),"",INDEX(kluci!$A$1:$F$361,MATCH($A44,kluci!$A$1:$A$361,0),3))</f>
        <v>2010</v>
      </c>
      <c r="F44" s="67" t="str">
        <f>IF(ISBLANK($A44),"",INDEX(kluci!$A$1:$F$361,MATCH($A44,kluci!$A$1:$A$361,0),4))</f>
        <v>U15</v>
      </c>
      <c r="G44" s="66" t="str">
        <f>IF(ISBLANK($A44),"",INDEX(kluci!$A$1:$F$361,MATCH($A44,kluci!$A$1:$A$361,0),5))</f>
        <v>Lanškroun TJ</v>
      </c>
      <c r="H44" s="68" t="str">
        <f>IF(ISBLANK($A44),"",INDEX(kluci!$A$1:$F$361,MATCH($A44,kluci!$A$1:$A$361,0),6))</f>
        <v>PA</v>
      </c>
      <c r="I44" s="15"/>
      <c r="J44" s="16">
        <v>4</v>
      </c>
      <c r="K44" s="16">
        <v>3</v>
      </c>
      <c r="L44" s="16"/>
      <c r="M44" s="17"/>
      <c r="N44" s="23"/>
      <c r="O44" s="18"/>
      <c r="P44" s="19">
        <f t="shared" si="1"/>
        <v>7</v>
      </c>
    </row>
    <row r="45" spans="1:16" x14ac:dyDescent="0.3">
      <c r="A45" s="41">
        <v>78606</v>
      </c>
      <c r="B45" s="12" t="s">
        <v>670</v>
      </c>
      <c r="C45" s="13" t="s">
        <v>363</v>
      </c>
      <c r="D45" s="66" t="str">
        <f>IF(ISBLANK($A45),"",INDEX(kluci!$A$1:$F$361,MATCH($A45,kluci!$A$1:$A$361,0),2))</f>
        <v>Žežule Daniel</v>
      </c>
      <c r="E45" s="67">
        <f>IF(ISBLANK($A45),"",INDEX(kluci!$A$1:$F$361,MATCH($A45,kluci!$A$1:$A$361,0),3))</f>
        <v>2011</v>
      </c>
      <c r="F45" s="67" t="str">
        <f>IF(ISBLANK($A45),"",INDEX(kluci!$A$1:$F$361,MATCH($A45,kluci!$A$1:$A$361,0),4))</f>
        <v>U15</v>
      </c>
      <c r="G45" s="66" t="str">
        <f>IF(ISBLANK($A45),"",INDEX(kluci!$A$1:$F$361,MATCH($A45,kluci!$A$1:$A$361,0),5))</f>
        <v>Kostelec nad Orlicí</v>
      </c>
      <c r="H45" s="68" t="str">
        <f>IF(ISBLANK($A45),"",INDEX(kluci!$A$1:$F$361,MATCH($A45,kluci!$A$1:$A$361,0),6))</f>
        <v>HK</v>
      </c>
      <c r="I45" s="15">
        <v>6</v>
      </c>
      <c r="J45" s="16"/>
      <c r="K45" s="16"/>
      <c r="L45" s="16"/>
      <c r="M45" s="17"/>
      <c r="N45" s="23"/>
      <c r="O45" s="18"/>
      <c r="P45" s="19">
        <f t="shared" si="1"/>
        <v>6</v>
      </c>
    </row>
    <row r="46" spans="1:16" x14ac:dyDescent="0.3">
      <c r="A46" s="41">
        <v>86301</v>
      </c>
      <c r="B46" s="12" t="s">
        <v>670</v>
      </c>
      <c r="C46" s="13" t="s">
        <v>363</v>
      </c>
      <c r="D46" s="66" t="str">
        <f>IF(ISBLANK($A46),"",INDEX(kluci!$A$1:$F$361,MATCH($A46,kluci!$A$1:$A$361,0),2))</f>
        <v>Klíma Josef</v>
      </c>
      <c r="E46" s="67">
        <f>IF(ISBLANK($A46),"",INDEX(kluci!$A$1:$F$361,MATCH($A46,kluci!$A$1:$A$361,0),3))</f>
        <v>2012</v>
      </c>
      <c r="F46" s="67" t="str">
        <f>IF(ISBLANK($A46),"",INDEX(kluci!$A$1:$F$361,MATCH($A46,kluci!$A$1:$A$361,0),4))</f>
        <v>U13</v>
      </c>
      <c r="G46" s="66" t="str">
        <f>IF(ISBLANK($A46),"",INDEX(kluci!$A$1:$F$361,MATCH($A46,kluci!$A$1:$A$361,0),5))</f>
        <v>Butoves</v>
      </c>
      <c r="H46" s="68" t="str">
        <f>IF(ISBLANK($A46),"",INDEX(kluci!$A$1:$F$361,MATCH($A46,kluci!$A$1:$A$361,0),6))</f>
        <v>HK</v>
      </c>
      <c r="I46" s="22"/>
      <c r="J46" s="14">
        <v>6</v>
      </c>
      <c r="K46" s="14"/>
      <c r="L46" s="14"/>
      <c r="M46" s="17"/>
      <c r="N46" s="19"/>
      <c r="O46" s="43"/>
      <c r="P46" s="19">
        <f t="shared" si="1"/>
        <v>6</v>
      </c>
    </row>
    <row r="47" spans="1:16" x14ac:dyDescent="0.3">
      <c r="A47" s="41">
        <v>85510</v>
      </c>
      <c r="B47" s="12" t="s">
        <v>670</v>
      </c>
      <c r="C47" s="13" t="s">
        <v>630</v>
      </c>
      <c r="D47" s="66" t="str">
        <f>IF(ISBLANK($A47),"",INDEX(kluci!$A$1:$F$361,MATCH($A47,kluci!$A$1:$A$361,0),2))</f>
        <v>Potůček Josef</v>
      </c>
      <c r="E47" s="67">
        <f>IF(ISBLANK($A47),"",INDEX(kluci!$A$1:$F$361,MATCH($A47,kluci!$A$1:$A$361,0),3))</f>
        <v>2011</v>
      </c>
      <c r="F47" s="67" t="str">
        <f>IF(ISBLANK($A47),"",INDEX(kluci!$A$1:$F$361,MATCH($A47,kluci!$A$1:$A$361,0),4))</f>
        <v>U15</v>
      </c>
      <c r="G47" s="66" t="str">
        <f>IF(ISBLANK($A47),"",INDEX(kluci!$A$1:$F$361,MATCH($A47,kluci!$A$1:$A$361,0),5))</f>
        <v>Pardubice Tesla</v>
      </c>
      <c r="H47" s="68" t="str">
        <f>IF(ISBLANK($A47),"",INDEX(kluci!$A$1:$F$361,MATCH($A47,kluci!$A$1:$A$361,0),6))</f>
        <v>PA</v>
      </c>
      <c r="I47" s="15"/>
      <c r="J47" s="16">
        <v>1</v>
      </c>
      <c r="K47" s="16">
        <v>5</v>
      </c>
      <c r="L47" s="16"/>
      <c r="M47" s="17"/>
      <c r="N47" s="23"/>
      <c r="O47" s="18"/>
      <c r="P47" s="19">
        <f t="shared" si="1"/>
        <v>6</v>
      </c>
    </row>
    <row r="48" spans="1:16" x14ac:dyDescent="0.3">
      <c r="A48" s="75">
        <v>86487</v>
      </c>
      <c r="B48" s="12" t="s">
        <v>670</v>
      </c>
      <c r="C48" s="13" t="s">
        <v>631</v>
      </c>
      <c r="D48" s="66" t="str">
        <f>IF(ISBLANK($A48),"",INDEX(kluci!$A$1:$F$361,MATCH($A48,kluci!$A$1:$A$361,0),2))</f>
        <v>Thér Martin</v>
      </c>
      <c r="E48" s="67">
        <f>IF(ISBLANK($A48),"",INDEX(kluci!$A$1:$F$361,MATCH($A48,kluci!$A$1:$A$361,0),3))</f>
        <v>2011</v>
      </c>
      <c r="F48" s="67" t="str">
        <f>IF(ISBLANK($A48),"",INDEX(kluci!$A$1:$F$361,MATCH($A48,kluci!$A$1:$A$361,0),4))</f>
        <v>U15</v>
      </c>
      <c r="G48" s="66" t="str">
        <f>IF(ISBLANK($A48),"",INDEX(kluci!$A$1:$F$361,MATCH($A48,kluci!$A$1:$A$361,0),5))</f>
        <v>Broumov</v>
      </c>
      <c r="H48" s="68" t="str">
        <f>IF(ISBLANK($A48),"",INDEX(kluci!$A$1:$F$361,MATCH($A48,kluci!$A$1:$A$361,0),6))</f>
        <v>HK</v>
      </c>
      <c r="I48" s="22">
        <v>0</v>
      </c>
      <c r="J48" s="14"/>
      <c r="K48" s="14">
        <v>6</v>
      </c>
      <c r="L48" s="14"/>
      <c r="M48" s="20"/>
      <c r="N48" s="23"/>
      <c r="O48" s="21"/>
      <c r="P48" s="19">
        <f t="shared" si="1"/>
        <v>6</v>
      </c>
    </row>
    <row r="49" spans="1:16" x14ac:dyDescent="0.3">
      <c r="A49" s="41">
        <v>83812</v>
      </c>
      <c r="B49" s="12" t="s">
        <v>653</v>
      </c>
      <c r="C49" s="13" t="s">
        <v>490</v>
      </c>
      <c r="D49" s="66" t="str">
        <f>IF(ISBLANK($A49),"",INDEX(kluci!$A$1:$F$361,MATCH($A49,kluci!$A$1:$A$361,0),2))</f>
        <v>Ožďan Josef</v>
      </c>
      <c r="E49" s="67">
        <f>IF(ISBLANK($A49),"",INDEX(kluci!$A$1:$F$361,MATCH($A49,kluci!$A$1:$A$361,0),3))</f>
        <v>2011</v>
      </c>
      <c r="F49" s="67" t="str">
        <f>IF(ISBLANK($A49),"",INDEX(kluci!$A$1:$F$361,MATCH($A49,kluci!$A$1:$A$361,0),4))</f>
        <v>U15</v>
      </c>
      <c r="G49" s="66" t="str">
        <f>IF(ISBLANK($A49),"",INDEX(kluci!$A$1:$F$361,MATCH($A49,kluci!$A$1:$A$361,0),5))</f>
        <v>Trutnov Loko</v>
      </c>
      <c r="H49" s="68" t="str">
        <f>IF(ISBLANK($A49),"",INDEX(kluci!$A$1:$F$361,MATCH($A49,kluci!$A$1:$A$361,0),6))</f>
        <v>HK</v>
      </c>
      <c r="I49" s="22">
        <v>4</v>
      </c>
      <c r="J49" s="14"/>
      <c r="K49" s="14">
        <v>0</v>
      </c>
      <c r="L49" s="14"/>
      <c r="M49" s="17"/>
      <c r="N49" s="19"/>
      <c r="O49" s="21"/>
      <c r="P49" s="19">
        <f t="shared" si="1"/>
        <v>4</v>
      </c>
    </row>
    <row r="50" spans="1:16" x14ac:dyDescent="0.3">
      <c r="A50" s="41">
        <v>85114</v>
      </c>
      <c r="B50" s="12" t="s">
        <v>653</v>
      </c>
      <c r="C50" s="13" t="s">
        <v>629</v>
      </c>
      <c r="D50" s="66" t="str">
        <f>IF(ISBLANK($A50),"",INDEX(kluci!$A$1:$F$361,MATCH($A50,kluci!$A$1:$A$361,0),2))</f>
        <v>Doleček Bruno</v>
      </c>
      <c r="E50" s="67">
        <f>IF(ISBLANK($A50),"",INDEX(kluci!$A$1:$F$361,MATCH($A50,kluci!$A$1:$A$361,0),3))</f>
        <v>2012</v>
      </c>
      <c r="F50" s="67" t="str">
        <f>IF(ISBLANK($A50),"",INDEX(kluci!$A$1:$F$361,MATCH($A50,kluci!$A$1:$A$361,0),4))</f>
        <v>U13</v>
      </c>
      <c r="G50" s="66" t="str">
        <f>IF(ISBLANK($A50),"",INDEX(kluci!$A$1:$F$361,MATCH($A50,kluci!$A$1:$A$361,0),5))</f>
        <v>Lanškroun TJ</v>
      </c>
      <c r="H50" s="68" t="str">
        <f>IF(ISBLANK($A50),"",INDEX(kluci!$A$1:$F$361,MATCH($A50,kluci!$A$1:$A$361,0),6))</f>
        <v>PA</v>
      </c>
      <c r="I50" s="15">
        <v>2</v>
      </c>
      <c r="J50" s="16"/>
      <c r="K50" s="16">
        <v>2</v>
      </c>
      <c r="L50" s="16"/>
      <c r="M50" s="17"/>
      <c r="N50" s="23"/>
      <c r="O50" s="18"/>
      <c r="P50" s="19">
        <f t="shared" si="1"/>
        <v>4</v>
      </c>
    </row>
    <row r="51" spans="1:16" x14ac:dyDescent="0.3">
      <c r="A51" s="41">
        <v>88078</v>
      </c>
      <c r="B51" s="12" t="s">
        <v>554</v>
      </c>
      <c r="C51" s="13" t="s">
        <v>481</v>
      </c>
      <c r="D51" s="66" t="str">
        <f>IF(ISBLANK($A51),"",INDEX(kluci!$A$1:$F$361,MATCH($A51,kluci!$A$1:$A$361,0),2))</f>
        <v>Tomeš Patrik</v>
      </c>
      <c r="E51" s="67">
        <f>IF(ISBLANK($A51),"",INDEX(kluci!$A$1:$F$361,MATCH($A51,kluci!$A$1:$A$361,0),3))</f>
        <v>2010</v>
      </c>
      <c r="F51" s="67" t="str">
        <f>IF(ISBLANK($A51),"",INDEX(kluci!$A$1:$F$361,MATCH($A51,kluci!$A$1:$A$361,0),4))</f>
        <v>U15</v>
      </c>
      <c r="G51" s="66" t="str">
        <f>IF(ISBLANK($A51),"",INDEX(kluci!$A$1:$F$361,MATCH($A51,kluci!$A$1:$A$361,0),5))</f>
        <v>Nový Bydžov</v>
      </c>
      <c r="H51" s="68" t="str">
        <f>IF(ISBLANK($A51),"",INDEX(kluci!$A$1:$F$361,MATCH($A51,kluci!$A$1:$A$361,0),6))</f>
        <v>HK</v>
      </c>
      <c r="I51" s="15">
        <v>2</v>
      </c>
      <c r="J51" s="16">
        <v>1</v>
      </c>
      <c r="K51" s="16"/>
      <c r="L51" s="16"/>
      <c r="M51" s="17"/>
      <c r="N51" s="23"/>
      <c r="O51" s="18"/>
      <c r="P51" s="19">
        <f t="shared" si="1"/>
        <v>3</v>
      </c>
    </row>
    <row r="52" spans="1:16" x14ac:dyDescent="0.3">
      <c r="A52" s="41">
        <v>83802</v>
      </c>
      <c r="B52" s="12" t="s">
        <v>554</v>
      </c>
      <c r="C52" s="13" t="s">
        <v>629</v>
      </c>
      <c r="D52" s="66" t="str">
        <f>IF(ISBLANK($A52),"",INDEX(kluci!$A$1:$F$361,MATCH($A52,kluci!$A$1:$A$361,0),2))</f>
        <v>Petruň Dominik</v>
      </c>
      <c r="E52" s="67">
        <f>IF(ISBLANK($A52),"",INDEX(kluci!$A$1:$F$361,MATCH($A52,kluci!$A$1:$A$361,0),3))</f>
        <v>2011</v>
      </c>
      <c r="F52" s="67" t="str">
        <f>IF(ISBLANK($A52),"",INDEX(kluci!$A$1:$F$361,MATCH($A52,kluci!$A$1:$A$361,0),4))</f>
        <v>U15</v>
      </c>
      <c r="G52" s="66" t="str">
        <f>IF(ISBLANK($A52),"",INDEX(kluci!$A$1:$F$361,MATCH($A52,kluci!$A$1:$A$361,0),5))</f>
        <v>Lanškroun TJ</v>
      </c>
      <c r="H52" s="68" t="str">
        <f>IF(ISBLANK($A52),"",INDEX(kluci!$A$1:$F$361,MATCH($A52,kluci!$A$1:$A$361,0),6))</f>
        <v>PA</v>
      </c>
      <c r="I52" s="15"/>
      <c r="J52" s="16">
        <v>2</v>
      </c>
      <c r="K52" s="16">
        <v>1</v>
      </c>
      <c r="L52" s="16"/>
      <c r="M52" s="17"/>
      <c r="N52" s="23"/>
      <c r="O52" s="18"/>
      <c r="P52" s="19">
        <f t="shared" si="1"/>
        <v>3</v>
      </c>
    </row>
    <row r="53" spans="1:16" x14ac:dyDescent="0.3">
      <c r="A53" s="41">
        <v>86238</v>
      </c>
      <c r="B53" s="12" t="s">
        <v>482</v>
      </c>
      <c r="C53" s="13" t="s">
        <v>630</v>
      </c>
      <c r="D53" s="66" t="str">
        <f>IF(ISBLANK($A53),"",INDEX(kluci!$A$1:$F$361,MATCH($A53,kluci!$A$1:$A$361,0),2))</f>
        <v>Mikan Alexander</v>
      </c>
      <c r="E53" s="67">
        <f>IF(ISBLANK($A53),"",INDEX(kluci!$A$1:$F$361,MATCH($A53,kluci!$A$1:$A$361,0),3))</f>
        <v>2011</v>
      </c>
      <c r="F53" s="67" t="str">
        <f>IF(ISBLANK($A53),"",INDEX(kluci!$A$1:$F$361,MATCH($A53,kluci!$A$1:$A$361,0),4))</f>
        <v>U15</v>
      </c>
      <c r="G53" s="66" t="str">
        <f>IF(ISBLANK($A53),"",INDEX(kluci!$A$1:$F$361,MATCH($A53,kluci!$A$1:$A$361,0),5))</f>
        <v>Chrudim Sokol</v>
      </c>
      <c r="H53" s="68" t="str">
        <f>IF(ISBLANK($A53),"",INDEX(kluci!$A$1:$F$361,MATCH($A53,kluci!$A$1:$A$361,0),6))</f>
        <v>PA</v>
      </c>
      <c r="I53" s="15">
        <v>0</v>
      </c>
      <c r="J53" s="16">
        <v>1</v>
      </c>
      <c r="K53" s="16">
        <v>1</v>
      </c>
      <c r="L53" s="16"/>
      <c r="M53" s="17"/>
      <c r="N53" s="23"/>
      <c r="O53" s="18">
        <v>0</v>
      </c>
      <c r="P53" s="19">
        <f t="shared" si="1"/>
        <v>2</v>
      </c>
    </row>
    <row r="54" spans="1:16" x14ac:dyDescent="0.3">
      <c r="A54" s="41">
        <v>87702</v>
      </c>
      <c r="B54" s="12" t="s">
        <v>482</v>
      </c>
      <c r="C54" s="13" t="s">
        <v>629</v>
      </c>
      <c r="D54" s="66" t="str">
        <f>IF(ISBLANK($A54),"",INDEX(kluci!$A$1:$F$361,MATCH($A54,kluci!$A$1:$A$361,0),2))</f>
        <v>Šurin David</v>
      </c>
      <c r="E54" s="67">
        <f>IF(ISBLANK($A54),"",INDEX(kluci!$A$1:$F$361,MATCH($A54,kluci!$A$1:$A$361,0),3))</f>
        <v>2011</v>
      </c>
      <c r="F54" s="67" t="str">
        <f>IF(ISBLANK($A54),"",INDEX(kluci!$A$1:$F$361,MATCH($A54,kluci!$A$1:$A$361,0),4))</f>
        <v>U15</v>
      </c>
      <c r="G54" s="66" t="str">
        <f>IF(ISBLANK($A54),"",INDEX(kluci!$A$1:$F$361,MATCH($A54,kluci!$A$1:$A$361,0),5))</f>
        <v>Josefov Sokol</v>
      </c>
      <c r="H54" s="68" t="str">
        <f>IF(ISBLANK($A54),"",INDEX(kluci!$A$1:$F$361,MATCH($A54,kluci!$A$1:$A$361,0),6))</f>
        <v>HK</v>
      </c>
      <c r="I54" s="15">
        <v>2</v>
      </c>
      <c r="J54" s="16"/>
      <c r="K54" s="16"/>
      <c r="L54" s="16"/>
      <c r="M54" s="17"/>
      <c r="N54" s="23"/>
      <c r="O54" s="18"/>
      <c r="P54" s="19">
        <f t="shared" si="1"/>
        <v>2</v>
      </c>
    </row>
    <row r="55" spans="1:16" x14ac:dyDescent="0.3">
      <c r="A55" s="41">
        <v>80454</v>
      </c>
      <c r="B55" s="12" t="s">
        <v>482</v>
      </c>
      <c r="C55" s="13" t="s">
        <v>629</v>
      </c>
      <c r="D55" s="66" t="str">
        <f>IF(ISBLANK($A55),"",INDEX(kluci!$A$1:$F$361,MATCH($A55,kluci!$A$1:$A$361,0),2))</f>
        <v>Macháček Benjamin</v>
      </c>
      <c r="E55" s="67">
        <f>IF(ISBLANK($A55),"",INDEX(kluci!$A$1:$F$361,MATCH($A55,kluci!$A$1:$A$361,0),3))</f>
        <v>2014</v>
      </c>
      <c r="F55" s="67" t="str">
        <f>IF(ISBLANK($A55),"",INDEX(kluci!$A$1:$F$361,MATCH($A55,kluci!$A$1:$A$361,0),4))</f>
        <v>U11</v>
      </c>
      <c r="G55" s="66" t="str">
        <f>IF(ISBLANK($A55),"",INDEX(kluci!$A$1:$F$361,MATCH($A55,kluci!$A$1:$A$361,0),5))</f>
        <v>Dobré SK</v>
      </c>
      <c r="H55" s="68" t="str">
        <f>IF(ISBLANK($A55),"",INDEX(kluci!$A$1:$F$361,MATCH($A55,kluci!$A$1:$A$361,0),6))</f>
        <v>HK</v>
      </c>
      <c r="I55" s="15">
        <v>2</v>
      </c>
      <c r="J55" s="16"/>
      <c r="K55" s="16"/>
      <c r="L55" s="16"/>
      <c r="M55" s="17"/>
      <c r="N55" s="23"/>
      <c r="O55" s="18"/>
      <c r="P55" s="19">
        <f t="shared" si="1"/>
        <v>2</v>
      </c>
    </row>
    <row r="56" spans="1:16" x14ac:dyDescent="0.3">
      <c r="A56" s="41">
        <v>88542</v>
      </c>
      <c r="B56" s="12" t="s">
        <v>482</v>
      </c>
      <c r="C56" s="13" t="s">
        <v>631</v>
      </c>
      <c r="D56" s="66" t="str">
        <f>IF(ISBLANK($A56),"",INDEX(kluci!$A$1:$F$361,MATCH($A56,kluci!$A$1:$A$361,0),2))</f>
        <v>Švec Václav</v>
      </c>
      <c r="E56" s="67">
        <f>IF(ISBLANK($A56),"",INDEX(kluci!$A$1:$F$361,MATCH($A56,kluci!$A$1:$A$361,0),3))</f>
        <v>2012</v>
      </c>
      <c r="F56" s="67" t="str">
        <f>IF(ISBLANK($A56),"",INDEX(kluci!$A$1:$F$361,MATCH($A56,kluci!$A$1:$A$361,0),4))</f>
        <v>U13</v>
      </c>
      <c r="G56" s="66" t="str">
        <f>IF(ISBLANK($A56),"",INDEX(kluci!$A$1:$F$361,MATCH($A56,kluci!$A$1:$A$361,0),5))</f>
        <v>Josefov Sokol</v>
      </c>
      <c r="H56" s="68" t="str">
        <f>IF(ISBLANK($A56),"",INDEX(kluci!$A$1:$F$361,MATCH($A56,kluci!$A$1:$A$361,0),6))</f>
        <v>HK</v>
      </c>
      <c r="I56" s="15">
        <v>0</v>
      </c>
      <c r="J56" s="16"/>
      <c r="K56" s="16">
        <v>2</v>
      </c>
      <c r="L56" s="16"/>
      <c r="M56" s="17"/>
      <c r="N56" s="23"/>
      <c r="O56" s="18"/>
      <c r="P56" s="19">
        <f t="shared" si="1"/>
        <v>2</v>
      </c>
    </row>
    <row r="57" spans="1:16" x14ac:dyDescent="0.3">
      <c r="A57" s="41">
        <v>87949</v>
      </c>
      <c r="B57" s="12" t="s">
        <v>671</v>
      </c>
      <c r="C57" s="13"/>
      <c r="D57" s="66" t="str">
        <f>IF(ISBLANK($A57),"",INDEX(kluci!$A$1:$F$361,MATCH($A57,kluci!$A$1:$A$361,0),2))</f>
        <v>Zanespal Lukáš</v>
      </c>
      <c r="E57" s="67">
        <f>IF(ISBLANK($A57),"",INDEX(kluci!$A$1:$F$361,MATCH($A57,kluci!$A$1:$A$361,0),3))</f>
        <v>2011</v>
      </c>
      <c r="F57" s="67" t="str">
        <f>IF(ISBLANK($A57),"",INDEX(kluci!$A$1:$F$361,MATCH($A57,kluci!$A$1:$A$361,0),4))</f>
        <v>U15</v>
      </c>
      <c r="G57" s="66" t="str">
        <f>IF(ISBLANK($A57),"",INDEX(kluci!$A$1:$F$361,MATCH($A57,kluci!$A$1:$A$361,0),5))</f>
        <v>Nový Bydžov</v>
      </c>
      <c r="H57" s="68" t="str">
        <f>IF(ISBLANK($A57),"",INDEX(kluci!$A$1:$F$361,MATCH($A57,kluci!$A$1:$A$361,0),6))</f>
        <v>HK</v>
      </c>
      <c r="I57" s="22"/>
      <c r="J57" s="14"/>
      <c r="K57" s="14">
        <v>1</v>
      </c>
      <c r="L57" s="14"/>
      <c r="M57" s="17"/>
      <c r="N57" s="19"/>
      <c r="O57" s="43"/>
      <c r="P57" s="19">
        <f t="shared" si="1"/>
        <v>1</v>
      </c>
    </row>
    <row r="58" spans="1:16" x14ac:dyDescent="0.3">
      <c r="A58" s="41">
        <v>88078</v>
      </c>
      <c r="B58" s="12" t="s">
        <v>671</v>
      </c>
      <c r="C58" s="13"/>
      <c r="D58" s="66" t="str">
        <f>IF(ISBLANK($A58),"",INDEX(kluci!$A$1:$F$361,MATCH($A58,kluci!$A$1:$A$361,0),2))</f>
        <v>Tomeš Patrik</v>
      </c>
      <c r="E58" s="67">
        <f>IF(ISBLANK($A58),"",INDEX(kluci!$A$1:$F$361,MATCH($A58,kluci!$A$1:$A$361,0),3))</f>
        <v>2010</v>
      </c>
      <c r="F58" s="67" t="str">
        <f>IF(ISBLANK($A58),"",INDEX(kluci!$A$1:$F$361,MATCH($A58,kluci!$A$1:$A$361,0),4))</f>
        <v>U15</v>
      </c>
      <c r="G58" s="66" t="str">
        <f>IF(ISBLANK($A58),"",INDEX(kluci!$A$1:$F$361,MATCH($A58,kluci!$A$1:$A$361,0),5))</f>
        <v>Nový Bydžov</v>
      </c>
      <c r="H58" s="68" t="str">
        <f>IF(ISBLANK($A58),"",INDEX(kluci!$A$1:$F$361,MATCH($A58,kluci!$A$1:$A$361,0),6))</f>
        <v>HK</v>
      </c>
      <c r="I58" s="22"/>
      <c r="J58" s="14"/>
      <c r="K58" s="14">
        <v>1</v>
      </c>
      <c r="L58" s="14"/>
      <c r="M58" s="17"/>
      <c r="N58" s="19"/>
      <c r="O58" s="43"/>
      <c r="P58" s="19">
        <f t="shared" si="1"/>
        <v>1</v>
      </c>
    </row>
    <row r="59" spans="1:16" x14ac:dyDescent="0.3">
      <c r="A59" s="41">
        <v>88063</v>
      </c>
      <c r="B59" s="12" t="s">
        <v>671</v>
      </c>
      <c r="C59" s="13" t="s">
        <v>630</v>
      </c>
      <c r="D59" s="66" t="str">
        <f>IF(ISBLANK($A59),"",INDEX(kluci!$A$1:$F$361,MATCH($A59,kluci!$A$1:$A$361,0),2))</f>
        <v>Ludvík Antonín</v>
      </c>
      <c r="E59" s="67">
        <f>IF(ISBLANK($A59),"",INDEX(kluci!$A$1:$F$361,MATCH($A59,kluci!$A$1:$A$361,0),3))</f>
        <v>2012</v>
      </c>
      <c r="F59" s="67" t="str">
        <f>IF(ISBLANK($A59),"",INDEX(kluci!$A$1:$F$361,MATCH($A59,kluci!$A$1:$A$361,0),4))</f>
        <v>U13</v>
      </c>
      <c r="G59" s="66" t="str">
        <f>IF(ISBLANK($A59),"",INDEX(kluci!$A$1:$F$361,MATCH($A59,kluci!$A$1:$A$361,0),5))</f>
        <v>Trutnov Loko</v>
      </c>
      <c r="H59" s="68" t="str">
        <f>IF(ISBLANK($A59),"",INDEX(kluci!$A$1:$F$361,MATCH($A59,kluci!$A$1:$A$361,0),6))</f>
        <v>HK</v>
      </c>
      <c r="I59" s="15">
        <v>1</v>
      </c>
      <c r="J59" s="16"/>
      <c r="K59" s="16">
        <v>0</v>
      </c>
      <c r="L59" s="16"/>
      <c r="M59" s="17"/>
      <c r="N59" s="23"/>
      <c r="O59" s="18"/>
      <c r="P59" s="19">
        <f t="shared" si="1"/>
        <v>1</v>
      </c>
    </row>
    <row r="60" spans="1:16" x14ac:dyDescent="0.3">
      <c r="A60" s="41">
        <v>86612</v>
      </c>
      <c r="B60" s="12" t="s">
        <v>671</v>
      </c>
      <c r="C60" s="13" t="s">
        <v>630</v>
      </c>
      <c r="D60" s="66" t="str">
        <f>IF(ISBLANK($A60),"",INDEX(kluci!$A$1:$F$361,MATCH($A60,kluci!$A$1:$A$361,0),2))</f>
        <v>Dajč Samuel</v>
      </c>
      <c r="E60" s="67">
        <f>IF(ISBLANK($A60),"",INDEX(kluci!$A$1:$F$361,MATCH($A60,kluci!$A$1:$A$361,0),3))</f>
        <v>2014</v>
      </c>
      <c r="F60" s="67" t="str">
        <f>IF(ISBLANK($A60),"",INDEX(kluci!$A$1:$F$361,MATCH($A60,kluci!$A$1:$A$361,0),4))</f>
        <v>U11</v>
      </c>
      <c r="G60" s="66" t="str">
        <f>IF(ISBLANK($A60),"",INDEX(kluci!$A$1:$F$361,MATCH($A60,kluci!$A$1:$A$361,0),5))</f>
        <v>Lanškroun TJ</v>
      </c>
      <c r="H60" s="68" t="str">
        <f>IF(ISBLANK($A60),"",INDEX(kluci!$A$1:$F$361,MATCH($A60,kluci!$A$1:$A$361,0),6))</f>
        <v>PA</v>
      </c>
      <c r="I60" s="15">
        <v>1</v>
      </c>
      <c r="J60" s="16"/>
      <c r="K60" s="16"/>
      <c r="L60" s="16"/>
      <c r="M60" s="17"/>
      <c r="N60" s="23"/>
      <c r="O60" s="18"/>
      <c r="P60" s="19">
        <f t="shared" si="1"/>
        <v>1</v>
      </c>
    </row>
    <row r="61" spans="1:16" x14ac:dyDescent="0.3">
      <c r="A61" s="41">
        <v>83466</v>
      </c>
      <c r="B61" s="12" t="s">
        <v>671</v>
      </c>
      <c r="C61" s="13" t="s">
        <v>630</v>
      </c>
      <c r="D61" s="66" t="str">
        <f>IF(ISBLANK($A61),"",INDEX(kluci!$A$1:$F$361,MATCH($A61,kluci!$A$1:$A$361,0),2))</f>
        <v>Kaiser Marek</v>
      </c>
      <c r="E61" s="67">
        <f>IF(ISBLANK($A61),"",INDEX(kluci!$A$1:$F$361,MATCH($A61,kluci!$A$1:$A$361,0),3))</f>
        <v>2013</v>
      </c>
      <c r="F61" s="67" t="str">
        <f>IF(ISBLANK($A61),"",INDEX(kluci!$A$1:$F$361,MATCH($A61,kluci!$A$1:$A$361,0),4))</f>
        <v>U13</v>
      </c>
      <c r="G61" s="66" t="str">
        <f>IF(ISBLANK($A61),"",INDEX(kluci!$A$1:$F$361,MATCH($A61,kluci!$A$1:$A$361,0),5))</f>
        <v>Josefov Sokol</v>
      </c>
      <c r="H61" s="68" t="str">
        <f>IF(ISBLANK($A61),"",INDEX(kluci!$A$1:$F$361,MATCH($A61,kluci!$A$1:$A$361,0),6))</f>
        <v>HK</v>
      </c>
      <c r="I61" s="15"/>
      <c r="J61" s="16">
        <v>1</v>
      </c>
      <c r="K61" s="16">
        <v>0</v>
      </c>
      <c r="L61" s="16"/>
      <c r="M61" s="17"/>
      <c r="N61" s="23"/>
      <c r="O61" s="18"/>
      <c r="P61" s="19">
        <f t="shared" si="1"/>
        <v>1</v>
      </c>
    </row>
    <row r="62" spans="1:16" x14ac:dyDescent="0.3">
      <c r="A62" s="41">
        <v>79272</v>
      </c>
      <c r="B62" s="12" t="s">
        <v>671</v>
      </c>
      <c r="C62" s="13" t="s">
        <v>631</v>
      </c>
      <c r="D62" s="66" t="str">
        <f>IF(ISBLANK($A62),"",INDEX(kluci!$A$1:$F$361,MATCH($A62,kluci!$A$1:$A$361,0),2))</f>
        <v>Rýgl Lukáš</v>
      </c>
      <c r="E62" s="67">
        <f>IF(ISBLANK($A62),"",INDEX(kluci!$A$1:$F$361,MATCH($A62,kluci!$A$1:$A$361,0),3))</f>
        <v>2011</v>
      </c>
      <c r="F62" s="67" t="str">
        <f>IF(ISBLANK($A62),"",INDEX(kluci!$A$1:$F$361,MATCH($A62,kluci!$A$1:$A$361,0),4))</f>
        <v>U15</v>
      </c>
      <c r="G62" s="66" t="str">
        <f>IF(ISBLANK($A62),"",INDEX(kluci!$A$1:$F$361,MATCH($A62,kluci!$A$1:$A$361,0),5))</f>
        <v>Stěžery Sokol</v>
      </c>
      <c r="H62" s="68" t="str">
        <f>IF(ISBLANK($A62),"",INDEX(kluci!$A$1:$F$361,MATCH($A62,kluci!$A$1:$A$361,0),6))</f>
        <v>HK</v>
      </c>
      <c r="I62" s="15">
        <v>0</v>
      </c>
      <c r="J62" s="16"/>
      <c r="K62" s="16">
        <v>1</v>
      </c>
      <c r="L62" s="16"/>
      <c r="M62" s="17"/>
      <c r="N62" s="23"/>
      <c r="O62" s="18"/>
      <c r="P62" s="19">
        <f t="shared" si="1"/>
        <v>1</v>
      </c>
    </row>
    <row r="63" spans="1:16" x14ac:dyDescent="0.3">
      <c r="A63" s="41">
        <v>86760</v>
      </c>
      <c r="B63" s="12" t="s">
        <v>671</v>
      </c>
      <c r="C63" s="13"/>
      <c r="D63" s="66" t="str">
        <f>IF(ISBLANK($A63),"",INDEX(kluci!$A$1:$F$361,MATCH($A63,kluci!$A$1:$A$361,0),2))</f>
        <v>Dušek Jonáš</v>
      </c>
      <c r="E63" s="67">
        <f>IF(ISBLANK($A63),"",INDEX(kluci!$A$1:$F$361,MATCH($A63,kluci!$A$1:$A$361,0),3))</f>
        <v>2010</v>
      </c>
      <c r="F63" s="67" t="str">
        <f>IF(ISBLANK($A63),"",INDEX(kluci!$A$1:$F$361,MATCH($A63,kluci!$A$1:$A$361,0),4))</f>
        <v>U15</v>
      </c>
      <c r="G63" s="66" t="str">
        <f>IF(ISBLANK($A63),"",INDEX(kluci!$A$1:$F$361,MATCH($A63,kluci!$A$1:$A$361,0),5))</f>
        <v>Dvůr Králové n/L</v>
      </c>
      <c r="H63" s="68" t="str">
        <f>IF(ISBLANK($A63),"",INDEX(kluci!$A$1:$F$361,MATCH($A63,kluci!$A$1:$A$361,0),6))</f>
        <v>HK</v>
      </c>
      <c r="I63" s="22"/>
      <c r="J63" s="14"/>
      <c r="K63" s="14">
        <v>1</v>
      </c>
      <c r="L63" s="14"/>
      <c r="M63" s="17"/>
      <c r="N63" s="19"/>
      <c r="O63" s="43"/>
      <c r="P63" s="19">
        <f t="shared" si="1"/>
        <v>1</v>
      </c>
    </row>
    <row r="64" spans="1:16" x14ac:dyDescent="0.3">
      <c r="A64" s="41">
        <v>85512</v>
      </c>
      <c r="B64" s="12" t="s">
        <v>672</v>
      </c>
      <c r="C64" s="13"/>
      <c r="D64" s="66" t="str">
        <f>IF(ISBLANK($A64),"",INDEX(kluci!$A$1:$F$361,MATCH($A64,kluci!$A$1:$A$361,0),2))</f>
        <v>Kupka Ondřej</v>
      </c>
      <c r="E64" s="67">
        <f>IF(ISBLANK($A64),"",INDEX(kluci!$A$1:$F$361,MATCH($A64,kluci!$A$1:$A$361,0),3))</f>
        <v>2013</v>
      </c>
      <c r="F64" s="67" t="str">
        <f>IF(ISBLANK($A64),"",INDEX(kluci!$A$1:$F$361,MATCH($A64,kluci!$A$1:$A$361,0),4))</f>
        <v>U13</v>
      </c>
      <c r="G64" s="66" t="str">
        <f>IF(ISBLANK($A64),"",INDEX(kluci!$A$1:$F$361,MATCH($A64,kluci!$A$1:$A$361,0),5))</f>
        <v>Pardubice Tesla</v>
      </c>
      <c r="H64" s="68" t="str">
        <f>IF(ISBLANK($A64),"",INDEX(kluci!$A$1:$F$361,MATCH($A64,kluci!$A$1:$A$361,0),6))</f>
        <v>PA</v>
      </c>
      <c r="I64" s="22"/>
      <c r="J64" s="14"/>
      <c r="K64" s="14">
        <v>0</v>
      </c>
      <c r="L64" s="14"/>
      <c r="M64" s="17"/>
      <c r="N64" s="19"/>
      <c r="O64" s="43"/>
      <c r="P64" s="19">
        <f t="shared" si="1"/>
        <v>0</v>
      </c>
    </row>
    <row r="65" spans="1:16" x14ac:dyDescent="0.3">
      <c r="A65" s="41">
        <v>86810</v>
      </c>
      <c r="B65" s="12" t="s">
        <v>672</v>
      </c>
      <c r="C65" s="13"/>
      <c r="D65" s="66" t="str">
        <f>IF(ISBLANK($A65),"",INDEX(kluci!$A$1:$F$361,MATCH($A65,kluci!$A$1:$A$361,0),2))</f>
        <v>Flegel Adam</v>
      </c>
      <c r="E65" s="67">
        <f>IF(ISBLANK($A65),"",INDEX(kluci!$A$1:$F$361,MATCH($A65,kluci!$A$1:$A$361,0),3))</f>
        <v>2012</v>
      </c>
      <c r="F65" s="67" t="str">
        <f>IF(ISBLANK($A65),"",INDEX(kluci!$A$1:$F$361,MATCH($A65,kluci!$A$1:$A$361,0),4))</f>
        <v>U13</v>
      </c>
      <c r="G65" s="66" t="str">
        <f>IF(ISBLANK($A65),"",INDEX(kluci!$A$1:$F$361,MATCH($A65,kluci!$A$1:$A$361,0),5))</f>
        <v>Hostinné Tatran</v>
      </c>
      <c r="H65" s="68" t="str">
        <f>IF(ISBLANK($A65),"",INDEX(kluci!$A$1:$F$361,MATCH($A65,kluci!$A$1:$A$361,0),6))</f>
        <v>HK</v>
      </c>
      <c r="I65" s="22"/>
      <c r="J65" s="14"/>
      <c r="K65" s="14">
        <v>0</v>
      </c>
      <c r="L65" s="14"/>
      <c r="M65" s="17"/>
      <c r="N65" s="19"/>
      <c r="O65" s="43"/>
      <c r="P65" s="19">
        <f t="shared" si="1"/>
        <v>0</v>
      </c>
    </row>
    <row r="66" spans="1:16" x14ac:dyDescent="0.3">
      <c r="A66" s="41">
        <v>84049</v>
      </c>
      <c r="B66" s="12" t="s">
        <v>672</v>
      </c>
      <c r="C66" s="13" t="s">
        <v>631</v>
      </c>
      <c r="D66" s="66" t="str">
        <f>IF(ISBLANK($A66),"",INDEX(kluci!$A$1:$F$361,MATCH($A66,kluci!$A$1:$A$361,0),2))</f>
        <v>Fof Jan</v>
      </c>
      <c r="E66" s="67">
        <f>IF(ISBLANK($A66),"",INDEX(kluci!$A$1:$F$361,MATCH($A66,kluci!$A$1:$A$361,0),3))</f>
        <v>2011</v>
      </c>
      <c r="F66" s="67" t="str">
        <f>IF(ISBLANK($A66),"",INDEX(kluci!$A$1:$F$361,MATCH($A66,kluci!$A$1:$A$361,0),4))</f>
        <v>U15</v>
      </c>
      <c r="G66" s="66" t="str">
        <f>IF(ISBLANK($A66),"",INDEX(kluci!$A$1:$F$361,MATCH($A66,kluci!$A$1:$A$361,0),5))</f>
        <v>Miletín</v>
      </c>
      <c r="H66" s="68" t="str">
        <f>IF(ISBLANK($A66),"",INDEX(kluci!$A$1:$F$361,MATCH($A66,kluci!$A$1:$A$361,0),6))</f>
        <v>HK</v>
      </c>
      <c r="I66" s="15">
        <v>0</v>
      </c>
      <c r="J66" s="16"/>
      <c r="K66" s="16"/>
      <c r="L66" s="16"/>
      <c r="M66" s="17"/>
      <c r="N66" s="23"/>
      <c r="O66" s="18"/>
      <c r="P66" s="19">
        <f t="shared" si="1"/>
        <v>0</v>
      </c>
    </row>
    <row r="67" spans="1:16" x14ac:dyDescent="0.3">
      <c r="A67" s="41">
        <v>84053</v>
      </c>
      <c r="B67" s="12" t="s">
        <v>672</v>
      </c>
      <c r="C67" s="13" t="s">
        <v>631</v>
      </c>
      <c r="D67" s="66" t="str">
        <f>IF(ISBLANK($A67),"",INDEX(kluci!$A$1:$F$361,MATCH($A67,kluci!$A$1:$A$361,0),2))</f>
        <v>Vtípil Adrian</v>
      </c>
      <c r="E67" s="67">
        <f>IF(ISBLANK($A67),"",INDEX(kluci!$A$1:$F$361,MATCH($A67,kluci!$A$1:$A$361,0),3))</f>
        <v>2014</v>
      </c>
      <c r="F67" s="67" t="str">
        <f>IF(ISBLANK($A67),"",INDEX(kluci!$A$1:$F$361,MATCH($A67,kluci!$A$1:$A$361,0),4))</f>
        <v>U11</v>
      </c>
      <c r="G67" s="66" t="str">
        <f>IF(ISBLANK($A67),"",INDEX(kluci!$A$1:$F$361,MATCH($A67,kluci!$A$1:$A$361,0),5))</f>
        <v>Miletín</v>
      </c>
      <c r="H67" s="68" t="str">
        <f>IF(ISBLANK($A67),"",INDEX(kluci!$A$1:$F$361,MATCH($A67,kluci!$A$1:$A$361,0),6))</f>
        <v>HK</v>
      </c>
      <c r="I67" s="15">
        <v>0</v>
      </c>
      <c r="J67" s="16"/>
      <c r="K67" s="16"/>
      <c r="L67" s="16"/>
      <c r="M67" s="17"/>
      <c r="N67" s="23"/>
      <c r="O67" s="18"/>
      <c r="P67" s="19">
        <f t="shared" si="1"/>
        <v>0</v>
      </c>
    </row>
    <row r="68" spans="1:16" x14ac:dyDescent="0.3">
      <c r="A68" s="41">
        <v>87422</v>
      </c>
      <c r="B68" s="12" t="s">
        <v>672</v>
      </c>
      <c r="C68" s="13" t="s">
        <v>631</v>
      </c>
      <c r="D68" s="66" t="str">
        <f>IF(ISBLANK($A68),"",INDEX(kluci!$A$1:$F$361,MATCH($A68,kluci!$A$1:$A$361,0),2))</f>
        <v>Holub Vojtěch</v>
      </c>
      <c r="E68" s="67">
        <f>IF(ISBLANK($A68),"",INDEX(kluci!$A$1:$F$361,MATCH($A68,kluci!$A$1:$A$361,0),3))</f>
        <v>2011</v>
      </c>
      <c r="F68" s="67" t="str">
        <f>IF(ISBLANK($A68),"",INDEX(kluci!$A$1:$F$361,MATCH($A68,kluci!$A$1:$A$361,0),4))</f>
        <v>U15</v>
      </c>
      <c r="G68" s="66" t="str">
        <f>IF(ISBLANK($A68),"",INDEX(kluci!$A$1:$F$361,MATCH($A68,kluci!$A$1:$A$361,0),5))</f>
        <v>Holice Jiskra</v>
      </c>
      <c r="H68" s="68" t="str">
        <f>IF(ISBLANK($A68),"",INDEX(kluci!$A$1:$F$361,MATCH($A68,kluci!$A$1:$A$361,0),6))</f>
        <v>PA</v>
      </c>
      <c r="I68" s="15"/>
      <c r="J68" s="16">
        <v>0</v>
      </c>
      <c r="K68" s="16"/>
      <c r="L68" s="16"/>
      <c r="M68" s="17"/>
      <c r="N68" s="23"/>
      <c r="O68" s="18"/>
      <c r="P68" s="19">
        <f t="shared" si="1"/>
        <v>0</v>
      </c>
    </row>
    <row r="69" spans="1:16" x14ac:dyDescent="0.3">
      <c r="A69" s="41">
        <v>76293</v>
      </c>
      <c r="B69" s="12" t="s">
        <v>672</v>
      </c>
      <c r="C69" s="13" t="s">
        <v>631</v>
      </c>
      <c r="D69" s="66" t="str">
        <f>IF(ISBLANK($A69),"",INDEX(kluci!$A$1:$F$361,MATCH($A69,kluci!$A$1:$A$361,0),2))</f>
        <v>Jelínek Alexandr</v>
      </c>
      <c r="E69" s="67">
        <f>IF(ISBLANK($A69),"",INDEX(kluci!$A$1:$F$361,MATCH($A69,kluci!$A$1:$A$361,0),3))</f>
        <v>2011</v>
      </c>
      <c r="F69" s="67" t="str">
        <f>IF(ISBLANK($A69),"",INDEX(kluci!$A$1:$F$361,MATCH($A69,kluci!$A$1:$A$361,0),4))</f>
        <v>U15</v>
      </c>
      <c r="G69" s="66" t="str">
        <f>IF(ISBLANK($A69),"",INDEX(kluci!$A$1:$F$361,MATCH($A69,kluci!$A$1:$A$361,0),5))</f>
        <v>Jaroměř Jiskra</v>
      </c>
      <c r="H69" s="68" t="str">
        <f>IF(ISBLANK($A69),"",INDEX(kluci!$A$1:$F$361,MATCH($A69,kluci!$A$1:$A$361,0),6))</f>
        <v>HK</v>
      </c>
      <c r="I69" s="22">
        <v>0</v>
      </c>
      <c r="J69" s="14"/>
      <c r="K69" s="14"/>
      <c r="L69" s="14"/>
      <c r="M69" s="17"/>
      <c r="N69" s="19"/>
      <c r="O69" s="21"/>
      <c r="P69" s="19">
        <f t="shared" ref="P69:P100" si="2">SUM(I69:N69)-O69</f>
        <v>0</v>
      </c>
    </row>
    <row r="70" spans="1:16" x14ac:dyDescent="0.3">
      <c r="A70" s="41">
        <v>80209</v>
      </c>
      <c r="B70" s="12" t="s">
        <v>672</v>
      </c>
      <c r="C70" s="13" t="s">
        <v>631</v>
      </c>
      <c r="D70" s="66" t="str">
        <f>IF(ISBLANK($A70),"",INDEX(kluci!$A$1:$F$361,MATCH($A70,kluci!$A$1:$A$361,0),2))</f>
        <v>Holeček Karel</v>
      </c>
      <c r="E70" s="67">
        <f>IF(ISBLANK($A70),"",INDEX(kluci!$A$1:$F$361,MATCH($A70,kluci!$A$1:$A$361,0),3))</f>
        <v>2011</v>
      </c>
      <c r="F70" s="67" t="str">
        <f>IF(ISBLANK($A70),"",INDEX(kluci!$A$1:$F$361,MATCH($A70,kluci!$A$1:$A$361,0),4))</f>
        <v>U15</v>
      </c>
      <c r="G70" s="66" t="str">
        <f>IF(ISBLANK($A70),"",INDEX(kluci!$A$1:$F$361,MATCH($A70,kluci!$A$1:$A$361,0),5))</f>
        <v>Jaroměř Jiskra</v>
      </c>
      <c r="H70" s="68" t="str">
        <f>IF(ISBLANK($A70),"",INDEX(kluci!$A$1:$F$361,MATCH($A70,kluci!$A$1:$A$361,0),6))</f>
        <v>HK</v>
      </c>
      <c r="I70" s="22">
        <v>0</v>
      </c>
      <c r="J70" s="14"/>
      <c r="K70" s="14">
        <v>0</v>
      </c>
      <c r="L70" s="14"/>
      <c r="M70" s="20"/>
      <c r="N70" s="23"/>
      <c r="O70" s="21"/>
      <c r="P70" s="19">
        <f t="shared" si="2"/>
        <v>0</v>
      </c>
    </row>
    <row r="71" spans="1:16" x14ac:dyDescent="0.3">
      <c r="A71" s="41">
        <v>87096</v>
      </c>
      <c r="B71" s="12" t="s">
        <v>672</v>
      </c>
      <c r="C71" s="13" t="s">
        <v>631</v>
      </c>
      <c r="D71" s="66" t="str">
        <f>IF(ISBLANK($A71),"",INDEX(kluci!$A$1:$F$361,MATCH($A71,kluci!$A$1:$A$361,0),2))</f>
        <v>Kodeš Marek</v>
      </c>
      <c r="E71" s="67">
        <f>IF(ISBLANK($A71),"",INDEX(kluci!$A$1:$F$361,MATCH($A71,kluci!$A$1:$A$361,0),3))</f>
        <v>2010</v>
      </c>
      <c r="F71" s="67" t="str">
        <f>IF(ISBLANK($A71),"",INDEX(kluci!$A$1:$F$361,MATCH($A71,kluci!$A$1:$A$361,0),4))</f>
        <v>U15</v>
      </c>
      <c r="G71" s="66" t="str">
        <f>IF(ISBLANK($A71),"",INDEX(kluci!$A$1:$F$361,MATCH($A71,kluci!$A$1:$A$361,0),5))</f>
        <v>Butoves</v>
      </c>
      <c r="H71" s="68" t="str">
        <f>IF(ISBLANK($A71),"",INDEX(kluci!$A$1:$F$361,MATCH($A71,kluci!$A$1:$A$361,0),6))</f>
        <v>HK</v>
      </c>
      <c r="I71" s="22"/>
      <c r="J71" s="14">
        <v>0</v>
      </c>
      <c r="K71" s="14"/>
      <c r="L71" s="14"/>
      <c r="M71" s="17"/>
      <c r="N71" s="19"/>
      <c r="O71" s="43"/>
      <c r="P71" s="19">
        <f t="shared" si="2"/>
        <v>0</v>
      </c>
    </row>
    <row r="72" spans="1:16" x14ac:dyDescent="0.3">
      <c r="A72" s="41">
        <v>86302</v>
      </c>
      <c r="B72" s="12" t="s">
        <v>672</v>
      </c>
      <c r="C72" s="13" t="s">
        <v>631</v>
      </c>
      <c r="D72" s="66" t="str">
        <f>IF(ISBLANK($A72),"",INDEX(kluci!$A$1:$F$361,MATCH($A72,kluci!$A$1:$A$361,0),2))</f>
        <v>Neuman Tomáš</v>
      </c>
      <c r="E72" s="67">
        <f>IF(ISBLANK($A72),"",INDEX(kluci!$A$1:$F$361,MATCH($A72,kluci!$A$1:$A$361,0),3))</f>
        <v>2010</v>
      </c>
      <c r="F72" s="67" t="str">
        <f>IF(ISBLANK($A72),"",INDEX(kluci!$A$1:$F$361,MATCH($A72,kluci!$A$1:$A$361,0),4))</f>
        <v>U15</v>
      </c>
      <c r="G72" s="66" t="str">
        <f>IF(ISBLANK($A72),"",INDEX(kluci!$A$1:$F$361,MATCH($A72,kluci!$A$1:$A$361,0),5))</f>
        <v>Butoves</v>
      </c>
      <c r="H72" s="68" t="str">
        <f>IF(ISBLANK($A72),"",INDEX(kluci!$A$1:$F$361,MATCH($A72,kluci!$A$1:$A$361,0),6))</f>
        <v>HK</v>
      </c>
      <c r="I72" s="22"/>
      <c r="J72" s="14">
        <v>0</v>
      </c>
      <c r="K72" s="14"/>
      <c r="L72" s="14"/>
      <c r="M72" s="17"/>
      <c r="N72" s="19"/>
      <c r="O72" s="43"/>
      <c r="P72" s="19">
        <f t="shared" si="2"/>
        <v>0</v>
      </c>
    </row>
    <row r="73" spans="1:16" hidden="1" x14ac:dyDescent="0.3">
      <c r="A73" s="74">
        <v>81763</v>
      </c>
      <c r="B73" s="12"/>
      <c r="C73" s="13"/>
      <c r="D73" s="66" t="str">
        <f>IF(ISBLANK($A73),"",INDEX(kluci!$A$1:$F$361,MATCH($A73,kluci!$A$1:$A$361,0),2))</f>
        <v>Celba Jan</v>
      </c>
      <c r="E73" s="67">
        <f>IF(ISBLANK($A73),"",INDEX(kluci!$A$1:$F$361,MATCH($A73,kluci!$A$1:$A$361,0),3))</f>
        <v>2010</v>
      </c>
      <c r="F73" s="67" t="str">
        <f>IF(ISBLANK($A73),"",INDEX(kluci!$A$1:$F$361,MATCH($A73,kluci!$A$1:$A$361,0),4))</f>
        <v>U15</v>
      </c>
      <c r="G73" s="66" t="str">
        <f>IF(ISBLANK($A73),"",INDEX(kluci!$A$1:$F$361,MATCH($A73,kluci!$A$1:$A$361,0),5))</f>
        <v>Stěžery Sokol</v>
      </c>
      <c r="H73" s="68" t="str">
        <f>IF(ISBLANK($A73),"",INDEX(kluci!$A$1:$F$361,MATCH($A73,kluci!$A$1:$A$361,0),6))</f>
        <v>HK</v>
      </c>
      <c r="I73" s="22"/>
      <c r="J73" s="14"/>
      <c r="K73" s="14"/>
      <c r="L73" s="14"/>
      <c r="M73" s="20"/>
      <c r="N73" s="23"/>
      <c r="O73" s="21"/>
      <c r="P73" s="19">
        <f t="shared" si="2"/>
        <v>0</v>
      </c>
    </row>
    <row r="74" spans="1:16" hidden="1" x14ac:dyDescent="0.3">
      <c r="A74" s="41">
        <v>83968</v>
      </c>
      <c r="B74" s="12"/>
      <c r="C74" s="13"/>
      <c r="D74" s="66" t="str">
        <f>IF(ISBLANK($A74),"",INDEX(kluci!$A$1:$F$361,MATCH($A74,kluci!$A$1:$A$361,0),2))</f>
        <v>Kosina Vojtěch</v>
      </c>
      <c r="E74" s="67">
        <f>IF(ISBLANK($A74),"",INDEX(kluci!$A$1:$F$361,MATCH($A74,kluci!$A$1:$A$361,0),3))</f>
        <v>2015</v>
      </c>
      <c r="F74" s="67" t="str">
        <f>IF(ISBLANK($A74),"",INDEX(kluci!$A$1:$F$361,MATCH($A74,kluci!$A$1:$A$361,0),4))</f>
        <v>U11</v>
      </c>
      <c r="G74" s="66" t="str">
        <f>IF(ISBLANK($A74),"",INDEX(kluci!$A$1:$F$361,MATCH($A74,kluci!$A$1:$A$361,0),5))</f>
        <v>Hostinné Tatran</v>
      </c>
      <c r="H74" s="68" t="str">
        <f>IF(ISBLANK($A74),"",INDEX(kluci!$A$1:$F$361,MATCH($A74,kluci!$A$1:$A$361,0),6))</f>
        <v>HK</v>
      </c>
      <c r="I74" s="22"/>
      <c r="J74" s="14"/>
      <c r="K74" s="14"/>
      <c r="L74" s="14"/>
      <c r="M74" s="17"/>
      <c r="N74" s="19"/>
      <c r="O74" s="43"/>
      <c r="P74" s="19">
        <f t="shared" si="2"/>
        <v>0</v>
      </c>
    </row>
    <row r="75" spans="1:16" hidden="1" x14ac:dyDescent="0.3">
      <c r="A75" s="41">
        <v>77630</v>
      </c>
      <c r="B75" s="12"/>
      <c r="C75" s="13"/>
      <c r="D75" s="66" t="str">
        <f>IF(ISBLANK($A75),"",INDEX(kluci!$A$1:$F$361,MATCH($A75,kluci!$A$1:$A$361,0),2))</f>
        <v>Vladovič Tomáš</v>
      </c>
      <c r="E75" s="67">
        <f>IF(ISBLANK($A75),"",INDEX(kluci!$A$1:$F$361,MATCH($A75,kluci!$A$1:$A$361,0),3))</f>
        <v>2010</v>
      </c>
      <c r="F75" s="67" t="str">
        <f>IF(ISBLANK($A75),"",INDEX(kluci!$A$1:$F$361,MATCH($A75,kluci!$A$1:$A$361,0),4))</f>
        <v>U15</v>
      </c>
      <c r="G75" s="66" t="str">
        <f>IF(ISBLANK($A75),"",INDEX(kluci!$A$1:$F$361,MATCH($A75,kluci!$A$1:$A$361,0),5))</f>
        <v>Josefov Sokol</v>
      </c>
      <c r="H75" s="68" t="str">
        <f>IF(ISBLANK($A75),"",INDEX(kluci!$A$1:$F$361,MATCH($A75,kluci!$A$1:$A$361,0),6))</f>
        <v>HK</v>
      </c>
      <c r="I75" s="22"/>
      <c r="J75" s="14"/>
      <c r="K75" s="14"/>
      <c r="L75" s="14"/>
      <c r="M75" s="17"/>
      <c r="N75" s="19"/>
      <c r="O75" s="43"/>
      <c r="P75" s="19">
        <f t="shared" si="2"/>
        <v>0</v>
      </c>
    </row>
    <row r="76" spans="1:16" hidden="1" x14ac:dyDescent="0.3">
      <c r="A76" s="41">
        <v>86170</v>
      </c>
      <c r="B76" s="12"/>
      <c r="C76" s="16"/>
      <c r="D76" s="66" t="str">
        <f>IF(ISBLANK($A76),"",INDEX(kluci!$A$1:$F$361,MATCH($A76,kluci!$A$1:$A$361,0),2))</f>
        <v>Serbousek Jakub</v>
      </c>
      <c r="E76" s="67">
        <f>IF(ISBLANK($A76),"",INDEX(kluci!$A$1:$F$361,MATCH($A76,kluci!$A$1:$A$361,0),3))</f>
        <v>2010</v>
      </c>
      <c r="F76" s="67" t="str">
        <f>IF(ISBLANK($A76),"",INDEX(kluci!$A$1:$F$361,MATCH($A76,kluci!$A$1:$A$361,0),4))</f>
        <v>U15</v>
      </c>
      <c r="G76" s="66" t="str">
        <f>IF(ISBLANK($A76),"",INDEX(kluci!$A$1:$F$361,MATCH($A76,kluci!$A$1:$A$361,0),5))</f>
        <v>České Meziříčí</v>
      </c>
      <c r="H76" s="68" t="str">
        <f>IF(ISBLANK($A76),"",INDEX(kluci!$A$1:$F$361,MATCH($A76,kluci!$A$1:$A$361,0),6))</f>
        <v>HK</v>
      </c>
      <c r="I76" s="15"/>
      <c r="J76" s="16"/>
      <c r="K76" s="16"/>
      <c r="L76" s="16"/>
      <c r="M76" s="17"/>
      <c r="N76" s="23"/>
      <c r="O76" s="18"/>
      <c r="P76" s="19">
        <f t="shared" si="2"/>
        <v>0</v>
      </c>
    </row>
    <row r="77" spans="1:16" hidden="1" x14ac:dyDescent="0.3">
      <c r="A77" s="41">
        <v>84790</v>
      </c>
      <c r="B77" s="12"/>
      <c r="C77" s="16"/>
      <c r="D77" s="66" t="str">
        <f>IF(ISBLANK($A77),"",INDEX(kluci!$A$1:$F$361,MATCH($A77,kluci!$A$1:$A$361,0),2))</f>
        <v>Držka Denis</v>
      </c>
      <c r="E77" s="67">
        <f>IF(ISBLANK($A77),"",INDEX(kluci!$A$1:$F$361,MATCH($A77,kluci!$A$1:$A$361,0),3))</f>
        <v>2013</v>
      </c>
      <c r="F77" s="67" t="str">
        <f>IF(ISBLANK($A77),"",INDEX(kluci!$A$1:$F$361,MATCH($A77,kluci!$A$1:$A$361,0),4))</f>
        <v>U13</v>
      </c>
      <c r="G77" s="66" t="str">
        <f>IF(ISBLANK($A77),"",INDEX(kluci!$A$1:$F$361,MATCH($A77,kluci!$A$1:$A$361,0),5))</f>
        <v>Lanškroun TJ</v>
      </c>
      <c r="H77" s="68" t="str">
        <f>IF(ISBLANK($A77),"",INDEX(kluci!$A$1:$F$361,MATCH($A77,kluci!$A$1:$A$361,0),6))</f>
        <v>PA</v>
      </c>
      <c r="I77" s="22"/>
      <c r="J77" s="14"/>
      <c r="K77" s="14"/>
      <c r="L77" s="14"/>
      <c r="M77" s="17"/>
      <c r="N77" s="19"/>
      <c r="O77" s="43"/>
      <c r="P77" s="19">
        <f t="shared" si="2"/>
        <v>0</v>
      </c>
    </row>
    <row r="78" spans="1:16" hidden="1" x14ac:dyDescent="0.3">
      <c r="A78" s="41">
        <v>86548</v>
      </c>
      <c r="B78" s="12"/>
      <c r="C78" s="16"/>
      <c r="D78" s="66" t="str">
        <f>IF(ISBLANK($A78),"",INDEX(kluci!$A$1:$F$361,MATCH($A78,kluci!$A$1:$A$361,0),2))</f>
        <v>Poslušný Patrik</v>
      </c>
      <c r="E78" s="67">
        <f>IF(ISBLANK($A78),"",INDEX(kluci!$A$1:$F$361,MATCH($A78,kluci!$A$1:$A$361,0),3))</f>
        <v>2010</v>
      </c>
      <c r="F78" s="67" t="str">
        <f>IF(ISBLANK($A78),"",INDEX(kluci!$A$1:$F$361,MATCH($A78,kluci!$A$1:$A$361,0),4))</f>
        <v>U15</v>
      </c>
      <c r="G78" s="66" t="str">
        <f>IF(ISBLANK($A78),"",INDEX(kluci!$A$1:$F$361,MATCH($A78,kluci!$A$1:$A$361,0),5))</f>
        <v>Ústí nad Orlicí TTC</v>
      </c>
      <c r="H78" s="68" t="str">
        <f>IF(ISBLANK($A78),"",INDEX(kluci!$A$1:$F$361,MATCH($A78,kluci!$A$1:$A$361,0),6))</f>
        <v>PA</v>
      </c>
      <c r="I78" s="22"/>
      <c r="J78" s="14"/>
      <c r="K78" s="14"/>
      <c r="L78" s="14"/>
      <c r="M78" s="17"/>
      <c r="N78" s="19"/>
      <c r="O78" s="43"/>
      <c r="P78" s="19">
        <f t="shared" si="2"/>
        <v>0</v>
      </c>
    </row>
    <row r="79" spans="1:16" hidden="1" x14ac:dyDescent="0.3">
      <c r="A79" s="41">
        <v>86614</v>
      </c>
      <c r="B79" s="12"/>
      <c r="C79" s="16"/>
      <c r="D79" s="66" t="str">
        <f>IF(ISBLANK($A79),"",INDEX(kluci!$A$1:$F$361,MATCH($A79,kluci!$A$1:$A$361,0),2))</f>
        <v>Netušil Tomáš</v>
      </c>
      <c r="E79" s="67">
        <f>IF(ISBLANK($A79),"",INDEX(kluci!$A$1:$F$361,MATCH($A79,kluci!$A$1:$A$361,0),3))</f>
        <v>2012</v>
      </c>
      <c r="F79" s="67" t="str">
        <f>IF(ISBLANK($A79),"",INDEX(kluci!$A$1:$F$361,MATCH($A79,kluci!$A$1:$A$361,0),4))</f>
        <v>U13</v>
      </c>
      <c r="G79" s="66" t="str">
        <f>IF(ISBLANK($A79),"",INDEX(kluci!$A$1:$F$361,MATCH($A79,kluci!$A$1:$A$361,0),5))</f>
        <v>Lanškroun TJ</v>
      </c>
      <c r="H79" s="68" t="str">
        <f>IF(ISBLANK($A79),"",INDEX(kluci!$A$1:$F$361,MATCH($A79,kluci!$A$1:$A$361,0),6))</f>
        <v>PA</v>
      </c>
      <c r="I79" s="15"/>
      <c r="J79" s="16"/>
      <c r="K79" s="16"/>
      <c r="L79" s="16"/>
      <c r="M79" s="17"/>
      <c r="N79" s="23"/>
      <c r="O79" s="18"/>
      <c r="P79" s="19">
        <f t="shared" si="2"/>
        <v>0</v>
      </c>
    </row>
    <row r="80" spans="1:16" hidden="1" x14ac:dyDescent="0.3">
      <c r="A80" s="41">
        <v>86769</v>
      </c>
      <c r="B80" s="12"/>
      <c r="C80" s="16"/>
      <c r="D80" s="66" t="str">
        <f>IF(ISBLANK($A80),"",INDEX(kluci!$A$1:$F$361,MATCH($A80,kluci!$A$1:$A$361,0),2))</f>
        <v>Hudeček Jakub</v>
      </c>
      <c r="E80" s="67">
        <f>IF(ISBLANK($A80),"",INDEX(kluci!$A$1:$F$361,MATCH($A80,kluci!$A$1:$A$361,0),3))</f>
        <v>2011</v>
      </c>
      <c r="F80" s="67" t="str">
        <f>IF(ISBLANK($A80),"",INDEX(kluci!$A$1:$F$361,MATCH($A80,kluci!$A$1:$A$361,0),4))</f>
        <v>U15</v>
      </c>
      <c r="G80" s="66" t="str">
        <f>IF(ISBLANK($A80),"",INDEX(kluci!$A$1:$F$361,MATCH($A80,kluci!$A$1:$A$361,0),5))</f>
        <v>Ústí nad Orlicí TTC</v>
      </c>
      <c r="H80" s="68" t="str">
        <f>IF(ISBLANK($A80),"",INDEX(kluci!$A$1:$F$361,MATCH($A80,kluci!$A$1:$A$361,0),6))</f>
        <v>PA</v>
      </c>
      <c r="I80" s="22"/>
      <c r="J80" s="14"/>
      <c r="K80" s="14"/>
      <c r="L80" s="14"/>
      <c r="M80" s="17"/>
      <c r="N80" s="19"/>
      <c r="O80" s="43"/>
      <c r="P80" s="19">
        <f t="shared" si="2"/>
        <v>0</v>
      </c>
    </row>
    <row r="81" spans="1:16" hidden="1" x14ac:dyDescent="0.3">
      <c r="A81" s="41">
        <v>87466</v>
      </c>
      <c r="B81" s="12"/>
      <c r="C81" s="16"/>
      <c r="D81" s="66" t="str">
        <f>IF(ISBLANK($A81),"",INDEX(kluci!$A$1:$F$361,MATCH($A81,kluci!$A$1:$A$361,0),2))</f>
        <v>Zoubele Nikolas</v>
      </c>
      <c r="E81" s="67">
        <f>IF(ISBLANK($A81),"",INDEX(kluci!$A$1:$F$361,MATCH($A81,kluci!$A$1:$A$361,0),3))</f>
        <v>2013</v>
      </c>
      <c r="F81" s="67" t="str">
        <f>IF(ISBLANK($A81),"",INDEX(kluci!$A$1:$F$361,MATCH($A81,kluci!$A$1:$A$361,0),4))</f>
        <v>U13</v>
      </c>
      <c r="G81" s="66" t="str">
        <f>IF(ISBLANK($A81),"",INDEX(kluci!$A$1:$F$361,MATCH($A81,kluci!$A$1:$A$361,0),5))</f>
        <v>Ústí nad Orlicí TTC</v>
      </c>
      <c r="H81" s="68" t="str">
        <f>IF(ISBLANK($A81),"",INDEX(kluci!$A$1:$F$361,MATCH($A81,kluci!$A$1:$A$361,0),6))</f>
        <v>PA</v>
      </c>
      <c r="I81" s="22"/>
      <c r="J81" s="14"/>
      <c r="K81" s="14"/>
      <c r="L81" s="14"/>
      <c r="M81" s="17"/>
      <c r="N81" s="19"/>
      <c r="O81" s="43"/>
      <c r="P81" s="19">
        <f t="shared" si="2"/>
        <v>0</v>
      </c>
    </row>
    <row r="82" spans="1:16" hidden="1" x14ac:dyDescent="0.3">
      <c r="A82" s="41">
        <v>83983</v>
      </c>
      <c r="B82" s="12"/>
      <c r="C82" s="16"/>
      <c r="D82" s="66" t="str">
        <f>IF(ISBLANK($A82),"",INDEX(kluci!$A$1:$F$361,MATCH($A82,kluci!$A$1:$A$361,0),2))</f>
        <v>Duczynski Vojtěch</v>
      </c>
      <c r="E82" s="67">
        <f>IF(ISBLANK($A82),"",INDEX(kluci!$A$1:$F$361,MATCH($A82,kluci!$A$1:$A$361,0),3))</f>
        <v>2011</v>
      </c>
      <c r="F82" s="67" t="str">
        <f>IF(ISBLANK($A82),"",INDEX(kluci!$A$1:$F$361,MATCH($A82,kluci!$A$1:$A$361,0),4))</f>
        <v>U15</v>
      </c>
      <c r="G82" s="66" t="str">
        <f>IF(ISBLANK($A82),"",INDEX(kluci!$A$1:$F$361,MATCH($A82,kluci!$A$1:$A$361,0),5))</f>
        <v>Butoves</v>
      </c>
      <c r="H82" s="68" t="str">
        <f>IF(ISBLANK($A82),"",INDEX(kluci!$A$1:$F$361,MATCH($A82,kluci!$A$1:$A$361,0),6))</f>
        <v>HK</v>
      </c>
      <c r="I82" s="22"/>
      <c r="J82" s="14"/>
      <c r="K82" s="14"/>
      <c r="L82" s="14"/>
      <c r="M82" s="17"/>
      <c r="N82" s="19"/>
      <c r="O82" s="43"/>
      <c r="P82" s="19">
        <f t="shared" si="2"/>
        <v>0</v>
      </c>
    </row>
    <row r="83" spans="1:16" hidden="1" x14ac:dyDescent="0.3">
      <c r="A83" s="41">
        <v>86400</v>
      </c>
      <c r="B83" s="12"/>
      <c r="C83" s="16"/>
      <c r="D83" s="66" t="str">
        <f>IF(ISBLANK($A83),"",INDEX(kluci!$A$1:$F$361,MATCH($A83,kluci!$A$1:$A$361,0),2))</f>
        <v>Beran Josef</v>
      </c>
      <c r="E83" s="67">
        <f>IF(ISBLANK($A83),"",INDEX(kluci!$A$1:$F$361,MATCH($A83,kluci!$A$1:$A$361,0),3))</f>
        <v>2010</v>
      </c>
      <c r="F83" s="67" t="str">
        <f>IF(ISBLANK($A83),"",INDEX(kluci!$A$1:$F$361,MATCH($A83,kluci!$A$1:$A$361,0),4))</f>
        <v>U15</v>
      </c>
      <c r="G83" s="66" t="str">
        <f>IF(ISBLANK($A83),"",INDEX(kluci!$A$1:$F$361,MATCH($A83,kluci!$A$1:$A$361,0),5))</f>
        <v>Trutnov Loko</v>
      </c>
      <c r="H83" s="68" t="str">
        <f>IF(ISBLANK($A83),"",INDEX(kluci!$A$1:$F$361,MATCH($A83,kluci!$A$1:$A$361,0),6))</f>
        <v>HK</v>
      </c>
      <c r="I83" s="15"/>
      <c r="J83" s="16"/>
      <c r="K83" s="16"/>
      <c r="L83" s="16"/>
      <c r="M83" s="17"/>
      <c r="N83" s="23"/>
      <c r="O83" s="18"/>
      <c r="P83" s="19">
        <f t="shared" si="2"/>
        <v>0</v>
      </c>
    </row>
    <row r="84" spans="1:16" hidden="1" x14ac:dyDescent="0.3">
      <c r="A84" s="41">
        <v>83964</v>
      </c>
      <c r="B84" s="12"/>
      <c r="C84" s="16"/>
      <c r="D84" s="66" t="str">
        <f>IF(ISBLANK($A84),"",INDEX(kluci!$A$1:$F$361,MATCH($A84,kluci!$A$1:$A$361,0),2))</f>
        <v>Netík Eliáš</v>
      </c>
      <c r="E84" s="67">
        <f>IF(ISBLANK($A84),"",INDEX(kluci!$A$1:$F$361,MATCH($A84,kluci!$A$1:$A$361,0),3))</f>
        <v>2011</v>
      </c>
      <c r="F84" s="67" t="str">
        <f>IF(ISBLANK($A84),"",INDEX(kluci!$A$1:$F$361,MATCH($A84,kluci!$A$1:$A$361,0),4))</f>
        <v>U15</v>
      </c>
      <c r="G84" s="66" t="str">
        <f>IF(ISBLANK($A84),"",INDEX(kluci!$A$1:$F$361,MATCH($A84,kluci!$A$1:$A$361,0),5))</f>
        <v>Lokomotiva Meziměstí</v>
      </c>
      <c r="H84" s="68" t="str">
        <f>IF(ISBLANK($A84),"",INDEX(kluci!$A$1:$F$361,MATCH($A84,kluci!$A$1:$A$361,0),6))</f>
        <v>HK</v>
      </c>
      <c r="I84" s="15"/>
      <c r="J84" s="16"/>
      <c r="K84" s="16"/>
      <c r="L84" s="16"/>
      <c r="M84" s="17"/>
      <c r="N84" s="23"/>
      <c r="O84" s="18"/>
      <c r="P84" s="19">
        <f t="shared" si="2"/>
        <v>0</v>
      </c>
    </row>
    <row r="85" spans="1:16" hidden="1" x14ac:dyDescent="0.3">
      <c r="A85" s="41">
        <v>86169</v>
      </c>
      <c r="B85" s="12"/>
      <c r="C85" s="16"/>
      <c r="D85" s="66" t="str">
        <f>IF(ISBLANK($A85),"",INDEX(kluci!$A$1:$F$361,MATCH($A85,kluci!$A$1:$A$361,0),2))</f>
        <v>Čáp Filip</v>
      </c>
      <c r="E85" s="67">
        <f>IF(ISBLANK($A85),"",INDEX(kluci!$A$1:$F$361,MATCH($A85,kluci!$A$1:$A$361,0),3))</f>
        <v>2010</v>
      </c>
      <c r="F85" s="67" t="str">
        <f>IF(ISBLANK($A85),"",INDEX(kluci!$A$1:$F$361,MATCH($A85,kluci!$A$1:$A$361,0),4))</f>
        <v>U15</v>
      </c>
      <c r="G85" s="66" t="str">
        <f>IF(ISBLANK($A85),"",INDEX(kluci!$A$1:$F$361,MATCH($A85,kluci!$A$1:$A$361,0),5))</f>
        <v>České Meziříčí</v>
      </c>
      <c r="H85" s="68" t="str">
        <f>IF(ISBLANK($A85),"",INDEX(kluci!$A$1:$F$361,MATCH($A85,kluci!$A$1:$A$361,0),6))</f>
        <v>HK</v>
      </c>
      <c r="I85" s="15"/>
      <c r="J85" s="16"/>
      <c r="K85" s="16"/>
      <c r="L85" s="16"/>
      <c r="M85" s="17"/>
      <c r="N85" s="23"/>
      <c r="O85" s="18"/>
      <c r="P85" s="19">
        <f t="shared" si="2"/>
        <v>0</v>
      </c>
    </row>
    <row r="86" spans="1:16" hidden="1" x14ac:dyDescent="0.3">
      <c r="A86" s="41">
        <v>81309</v>
      </c>
      <c r="B86" s="12"/>
      <c r="C86" s="16"/>
      <c r="D86" s="66" t="str">
        <f>IF(ISBLANK($A86),"",INDEX(kluci!$A$1:$F$361,MATCH($A86,kluci!$A$1:$A$361,0),2))</f>
        <v>Martinec Tomáš</v>
      </c>
      <c r="E86" s="67">
        <f>IF(ISBLANK($A86),"",INDEX(kluci!$A$1:$F$361,MATCH($A86,kluci!$A$1:$A$361,0),3))</f>
        <v>2010</v>
      </c>
      <c r="F86" s="67" t="str">
        <f>IF(ISBLANK($A86),"",INDEX(kluci!$A$1:$F$361,MATCH($A86,kluci!$A$1:$A$361,0),4))</f>
        <v>U15</v>
      </c>
      <c r="G86" s="66" t="str">
        <f>IF(ISBLANK($A86),"",INDEX(kluci!$A$1:$F$361,MATCH($A86,kluci!$A$1:$A$361,0),5))</f>
        <v>Trutnov Loko</v>
      </c>
      <c r="H86" s="68" t="str">
        <f>IF(ISBLANK($A86),"",INDEX(kluci!$A$1:$F$361,MATCH($A86,kluci!$A$1:$A$361,0),6))</f>
        <v>HK</v>
      </c>
      <c r="I86" s="15"/>
      <c r="J86" s="16"/>
      <c r="K86" s="16"/>
      <c r="L86" s="16"/>
      <c r="M86" s="17"/>
      <c r="N86" s="23"/>
      <c r="O86" s="18"/>
      <c r="P86" s="19">
        <f t="shared" si="2"/>
        <v>0</v>
      </c>
    </row>
    <row r="87" spans="1:16" hidden="1" x14ac:dyDescent="0.3">
      <c r="A87" s="75">
        <v>85482</v>
      </c>
      <c r="B87" s="12"/>
      <c r="C87" s="16"/>
      <c r="D87" s="66" t="str">
        <f>IF(ISBLANK($A87),"",INDEX(kluci!$A$1:$F$361,MATCH($A87,kluci!$A$1:$A$361,0),2))</f>
        <v>Kössler Matěj</v>
      </c>
      <c r="E87" s="67">
        <f>IF(ISBLANK($A87),"",INDEX(kluci!$A$1:$F$361,MATCH($A87,kluci!$A$1:$A$361,0),3))</f>
        <v>2012</v>
      </c>
      <c r="F87" s="67" t="str">
        <f>IF(ISBLANK($A87),"",INDEX(kluci!$A$1:$F$361,MATCH($A87,kluci!$A$1:$A$361,0),4))</f>
        <v>U13</v>
      </c>
      <c r="G87" s="66" t="str">
        <f>IF(ISBLANK($A87),"",INDEX(kluci!$A$1:$F$361,MATCH($A87,kluci!$A$1:$A$361,0),5))</f>
        <v>Polička</v>
      </c>
      <c r="H87" s="68" t="str">
        <f>IF(ISBLANK($A87),"",INDEX(kluci!$A$1:$F$361,MATCH($A87,kluci!$A$1:$A$361,0),6))</f>
        <v>PA</v>
      </c>
      <c r="I87" s="22"/>
      <c r="J87" s="14"/>
      <c r="K87" s="14"/>
      <c r="L87" s="14"/>
      <c r="M87" s="17"/>
      <c r="N87" s="19"/>
      <c r="O87" s="43"/>
      <c r="P87" s="19">
        <f t="shared" si="2"/>
        <v>0</v>
      </c>
    </row>
    <row r="88" spans="1:16" hidden="1" x14ac:dyDescent="0.3">
      <c r="A88" s="75">
        <v>85483</v>
      </c>
      <c r="B88" s="12"/>
      <c r="C88" s="16"/>
      <c r="D88" s="66" t="str">
        <f>IF(ISBLANK($A88),"",INDEX(kluci!$A$1:$F$361,MATCH($A88,kluci!$A$1:$A$361,0),2))</f>
        <v>Kössler Michal</v>
      </c>
      <c r="E88" s="67">
        <f>IF(ISBLANK($A88),"",INDEX(kluci!$A$1:$F$361,MATCH($A88,kluci!$A$1:$A$361,0),3))</f>
        <v>2010</v>
      </c>
      <c r="F88" s="67" t="str">
        <f>IF(ISBLANK($A88),"",INDEX(kluci!$A$1:$F$361,MATCH($A88,kluci!$A$1:$A$361,0),4))</f>
        <v>U15</v>
      </c>
      <c r="G88" s="66" t="str">
        <f>IF(ISBLANK($A88),"",INDEX(kluci!$A$1:$F$361,MATCH($A88,kluci!$A$1:$A$361,0),5))</f>
        <v>Polička</v>
      </c>
      <c r="H88" s="68" t="str">
        <f>IF(ISBLANK($A88),"",INDEX(kluci!$A$1:$F$361,MATCH($A88,kluci!$A$1:$A$361,0),6))</f>
        <v>PA</v>
      </c>
      <c r="I88" s="22"/>
      <c r="J88" s="14"/>
      <c r="K88" s="14"/>
      <c r="L88" s="14"/>
      <c r="M88" s="17"/>
      <c r="N88" s="19"/>
      <c r="O88" s="43"/>
      <c r="P88" s="19">
        <f t="shared" si="2"/>
        <v>0</v>
      </c>
    </row>
    <row r="89" spans="1:16" hidden="1" x14ac:dyDescent="0.3">
      <c r="A89" s="74">
        <v>84143</v>
      </c>
      <c r="B89" s="12"/>
      <c r="C89" s="16"/>
      <c r="D89" s="66" t="str">
        <f>IF(ISBLANK($A89),"",INDEX(kluci!$A$1:$F$361,MATCH($A89,kluci!$A$1:$A$361,0),2))</f>
        <v>Gonda Libor</v>
      </c>
      <c r="E89" s="67">
        <f>IF(ISBLANK($A89),"",INDEX(kluci!$A$1:$F$361,MATCH($A89,kluci!$A$1:$A$361,0),3))</f>
        <v>2012</v>
      </c>
      <c r="F89" s="67" t="str">
        <f>IF(ISBLANK($A89),"",INDEX(kluci!$A$1:$F$361,MATCH($A89,kluci!$A$1:$A$361,0),4))</f>
        <v>U13</v>
      </c>
      <c r="G89" s="66" t="str">
        <f>IF(ISBLANK($A89),"",INDEX(kluci!$A$1:$F$361,MATCH($A89,kluci!$A$1:$A$361,0),5))</f>
        <v>Montas Hradec Králové</v>
      </c>
      <c r="H89" s="68" t="str">
        <f>IF(ISBLANK($A89),"",INDEX(kluci!$A$1:$F$361,MATCH($A89,kluci!$A$1:$A$361,0),6))</f>
        <v>HK</v>
      </c>
      <c r="I89" s="15"/>
      <c r="J89" s="16"/>
      <c r="K89" s="16"/>
      <c r="L89" s="16"/>
      <c r="M89" s="17"/>
      <c r="N89" s="23"/>
      <c r="O89" s="18"/>
      <c r="P89" s="19">
        <f t="shared" si="2"/>
        <v>0</v>
      </c>
    </row>
    <row r="90" spans="1:16" hidden="1" x14ac:dyDescent="0.3">
      <c r="A90" s="41">
        <v>86299</v>
      </c>
      <c r="B90" s="12"/>
      <c r="C90" s="16"/>
      <c r="D90" s="66" t="str">
        <f>IF(ISBLANK($A90),"",INDEX(kluci!$A$1:$F$361,MATCH($A90,kluci!$A$1:$A$361,0),2))</f>
        <v>Duczynski Patrik</v>
      </c>
      <c r="E90" s="67">
        <f>IF(ISBLANK($A90),"",INDEX(kluci!$A$1:$F$361,MATCH($A90,kluci!$A$1:$A$361,0),3))</f>
        <v>2014</v>
      </c>
      <c r="F90" s="67" t="str">
        <f>IF(ISBLANK($A90),"",INDEX(kluci!$A$1:$F$361,MATCH($A90,kluci!$A$1:$A$361,0),4))</f>
        <v>U11</v>
      </c>
      <c r="G90" s="66" t="str">
        <f>IF(ISBLANK($A90),"",INDEX(kluci!$A$1:$F$361,MATCH($A90,kluci!$A$1:$A$361,0),5))</f>
        <v>Butoves</v>
      </c>
      <c r="H90" s="68" t="str">
        <f>IF(ISBLANK($A90),"",INDEX(kluci!$A$1:$F$361,MATCH($A90,kluci!$A$1:$A$361,0),6))</f>
        <v>HK</v>
      </c>
      <c r="I90" s="22"/>
      <c r="J90" s="14"/>
      <c r="K90" s="14"/>
      <c r="L90" s="14"/>
      <c r="M90" s="20"/>
      <c r="N90" s="23"/>
      <c r="O90" s="43"/>
      <c r="P90" s="19">
        <f t="shared" si="2"/>
        <v>0</v>
      </c>
    </row>
    <row r="91" spans="1:16" hidden="1" x14ac:dyDescent="0.3">
      <c r="A91" s="41">
        <v>86737</v>
      </c>
      <c r="B91" s="12"/>
      <c r="C91" s="16"/>
      <c r="D91" s="66" t="str">
        <f>IF(ISBLANK($A91),"",INDEX(kluci!$A$1:$F$361,MATCH($A91,kluci!$A$1:$A$361,0),2))</f>
        <v>Kaplan Jan</v>
      </c>
      <c r="E91" s="67">
        <f>IF(ISBLANK($A91),"",INDEX(kluci!$A$1:$F$361,MATCH($A91,kluci!$A$1:$A$361,0),3))</f>
        <v>2014</v>
      </c>
      <c r="F91" s="67" t="str">
        <f>IF(ISBLANK($A91),"",INDEX(kluci!$A$1:$F$361,MATCH($A91,kluci!$A$1:$A$361,0),4))</f>
        <v>U11</v>
      </c>
      <c r="G91" s="66" t="str">
        <f>IF(ISBLANK($A91),"",INDEX(kluci!$A$1:$F$361,MATCH($A91,kluci!$A$1:$A$361,0),5))</f>
        <v>Lanškroun TJ</v>
      </c>
      <c r="H91" s="68" t="str">
        <f>IF(ISBLANK($A91),"",INDEX(kluci!$A$1:$F$361,MATCH($A91,kluci!$A$1:$A$361,0),6))</f>
        <v>PA</v>
      </c>
      <c r="I91" s="22"/>
      <c r="J91" s="14"/>
      <c r="K91" s="14"/>
      <c r="L91" s="14"/>
      <c r="M91" s="20"/>
      <c r="N91" s="23"/>
      <c r="O91" s="43"/>
      <c r="P91" s="19">
        <f t="shared" si="2"/>
        <v>0</v>
      </c>
    </row>
  </sheetData>
  <sheetProtection autoFilter="0"/>
  <autoFilter ref="B3:H91"/>
  <sortState ref="A5:P95">
    <sortCondition descending="1" ref="P5:P95"/>
    <sortCondition descending="1" ref="O5:O95"/>
  </sortState>
  <mergeCells count="12">
    <mergeCell ref="L1:P2"/>
    <mergeCell ref="O3:O4"/>
    <mergeCell ref="P3:P4"/>
    <mergeCell ref="B1:C2"/>
    <mergeCell ref="B3:B4"/>
    <mergeCell ref="D3:D4"/>
    <mergeCell ref="E3:E4"/>
    <mergeCell ref="G3:G4"/>
    <mergeCell ref="H3:H4"/>
    <mergeCell ref="D1:F2"/>
    <mergeCell ref="F3:F4"/>
    <mergeCell ref="G1:K2"/>
  </mergeCells>
  <phoneticPr fontId="27" type="noConversion"/>
  <pageMargins left="0.7" right="0.7" top="0.78740157499999996" bottom="0.78740157499999996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P46"/>
  <sheetViews>
    <sheetView topLeftCell="B1" zoomScale="85" workbookViewId="0">
      <selection activeCell="C11" sqref="C11"/>
    </sheetView>
  </sheetViews>
  <sheetFormatPr defaultColWidth="9.109375" defaultRowHeight="14.4" x14ac:dyDescent="0.3"/>
  <cols>
    <col min="1" max="1" width="9.109375" style="2" hidden="1" customWidth="1"/>
    <col min="2" max="2" width="7.6640625" style="2" bestFit="1" customWidth="1"/>
    <col min="3" max="3" width="6.6640625" style="38" bestFit="1" customWidth="1"/>
    <col min="4" max="4" width="22.6640625" style="2" bestFit="1" customWidth="1"/>
    <col min="5" max="5" width="7.5546875" style="26" bestFit="1" customWidth="1"/>
    <col min="6" max="6" width="10" style="26" bestFit="1" customWidth="1"/>
    <col min="7" max="7" width="24.44140625" style="2" bestFit="1" customWidth="1"/>
    <col min="8" max="8" width="5.109375" style="26" bestFit="1" customWidth="1"/>
    <col min="9" max="16" width="12.109375" style="2" customWidth="1"/>
    <col min="17" max="16384" width="9.109375" style="2"/>
  </cols>
  <sheetData>
    <row r="1" spans="1:16" ht="20.25" customHeight="1" x14ac:dyDescent="0.3">
      <c r="B1" s="120" t="s">
        <v>195</v>
      </c>
      <c r="C1" s="120"/>
      <c r="D1" s="120" t="s">
        <v>113</v>
      </c>
      <c r="E1" s="120"/>
      <c r="F1" s="120"/>
      <c r="G1" s="120" t="s">
        <v>562</v>
      </c>
      <c r="H1" s="120"/>
      <c r="I1" s="120"/>
      <c r="J1" s="120"/>
      <c r="K1" s="120"/>
      <c r="L1" s="120" t="s">
        <v>528</v>
      </c>
      <c r="M1" s="122"/>
      <c r="N1" s="122"/>
      <c r="O1" s="122"/>
      <c r="P1" s="122"/>
    </row>
    <row r="2" spans="1:16" ht="20.25" customHeight="1" thickBot="1" x14ac:dyDescent="0.3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3"/>
      <c r="M2" s="123"/>
      <c r="N2" s="123"/>
      <c r="O2" s="123"/>
      <c r="P2" s="123"/>
    </row>
    <row r="3" spans="1:16" x14ac:dyDescent="0.3">
      <c r="B3" s="133" t="s">
        <v>0</v>
      </c>
      <c r="C3" s="29"/>
      <c r="D3" s="135" t="s">
        <v>1</v>
      </c>
      <c r="E3" s="135" t="s">
        <v>189</v>
      </c>
      <c r="F3" s="135" t="s">
        <v>191</v>
      </c>
      <c r="G3" s="135" t="s">
        <v>2</v>
      </c>
      <c r="H3" s="137" t="s">
        <v>177</v>
      </c>
      <c r="I3" s="30" t="s">
        <v>558</v>
      </c>
      <c r="J3" s="31" t="s">
        <v>559</v>
      </c>
      <c r="K3" s="31" t="s">
        <v>560</v>
      </c>
      <c r="L3" s="31" t="s">
        <v>370</v>
      </c>
      <c r="M3" s="32" t="s">
        <v>369</v>
      </c>
      <c r="N3" s="44" t="s">
        <v>561</v>
      </c>
      <c r="O3" s="129" t="s">
        <v>15</v>
      </c>
      <c r="P3" s="131" t="s">
        <v>16</v>
      </c>
    </row>
    <row r="4" spans="1:16" x14ac:dyDescent="0.3">
      <c r="B4" s="134"/>
      <c r="C4" s="34" t="s">
        <v>83</v>
      </c>
      <c r="D4" s="136"/>
      <c r="E4" s="136"/>
      <c r="F4" s="136"/>
      <c r="G4" s="136"/>
      <c r="H4" s="138"/>
      <c r="I4" s="35">
        <v>45577</v>
      </c>
      <c r="J4" s="36">
        <v>45598</v>
      </c>
      <c r="K4" s="36">
        <v>45633</v>
      </c>
      <c r="L4" s="36">
        <v>45675</v>
      </c>
      <c r="M4" s="36">
        <v>45710</v>
      </c>
      <c r="N4" s="37">
        <v>45745</v>
      </c>
      <c r="O4" s="130"/>
      <c r="P4" s="132"/>
    </row>
    <row r="5" spans="1:16" ht="15.6" x14ac:dyDescent="0.3">
      <c r="A5" s="2">
        <v>80231</v>
      </c>
      <c r="B5" s="15" t="s">
        <v>3</v>
      </c>
      <c r="C5" s="13" t="s">
        <v>3</v>
      </c>
      <c r="D5" s="66" t="str">
        <f>IF(ISBLANK($A5),"",INDEX(holky!$A$1:$F$130,MATCH($A5,holky!$A$1:$A$130,0),2))</f>
        <v>Pytlíková Aneta</v>
      </c>
      <c r="E5" s="67">
        <f>IF(ISBLANK($A5),"",INDEX(holky!$A$1:$F$130,MATCH($A5,holky!$A$1:$A$130,0),3))</f>
        <v>2010</v>
      </c>
      <c r="F5" s="67" t="str">
        <f>IF(ISBLANK($A5),"",INDEX(holky!$A$1:$F$130,MATCH($A5,holky!$A$1:$A$130,0),4))</f>
        <v>U15</v>
      </c>
      <c r="G5" s="66" t="str">
        <f>IF(ISBLANK($A5),"",INDEX(holky!$A$1:$F$130,MATCH($A5,holky!$A$1:$A$130,0),5))</f>
        <v>Borová</v>
      </c>
      <c r="H5" s="69" t="str">
        <f>IF(ISBLANK($A5),"",INDEX(holky!$A$1:$F$130,MATCH($A5,holky!$A$1:$A$130,0),6))</f>
        <v>PA</v>
      </c>
      <c r="I5" s="15">
        <v>90</v>
      </c>
      <c r="J5" s="16">
        <v>60</v>
      </c>
      <c r="K5" s="16">
        <v>60</v>
      </c>
      <c r="L5" s="16"/>
      <c r="M5" s="17"/>
      <c r="N5" s="19"/>
      <c r="O5" s="15">
        <v>60</v>
      </c>
      <c r="P5" s="19">
        <f t="shared" ref="P5:P36" si="0">SUM(I5:N5)-O5</f>
        <v>150</v>
      </c>
    </row>
    <row r="6" spans="1:16" ht="15.6" x14ac:dyDescent="0.3">
      <c r="A6" s="2">
        <v>78609</v>
      </c>
      <c r="B6" s="15" t="s">
        <v>4</v>
      </c>
      <c r="C6" s="13" t="s">
        <v>78</v>
      </c>
      <c r="D6" s="66" t="str">
        <f>IF(ISBLANK($A6),"",INDEX(holky!$A$1:$F$130,MATCH($A6,holky!$A$1:$A$130,0),2))</f>
        <v>Mackowiaková Markéta</v>
      </c>
      <c r="E6" s="67">
        <f>IF(ISBLANK($A6),"",INDEX(holky!$A$1:$F$130,MATCH($A6,holky!$A$1:$A$130,0),3))</f>
        <v>2010</v>
      </c>
      <c r="F6" s="67" t="str">
        <f>IF(ISBLANK($A6),"",INDEX(holky!$A$1:$F$130,MATCH($A6,holky!$A$1:$A$130,0),4))</f>
        <v>U15</v>
      </c>
      <c r="G6" s="66" t="str">
        <f>IF(ISBLANK($A6),"",INDEX(holky!$A$1:$F$130,MATCH($A6,holky!$A$1:$A$130,0),5))</f>
        <v>Ústí nad Orlicí TTC</v>
      </c>
      <c r="H6" s="69" t="str">
        <f>IF(ISBLANK($A6),"",INDEX(holky!$A$1:$F$130,MATCH($A6,holky!$A$1:$A$130,0),6))</f>
        <v>PA</v>
      </c>
      <c r="I6" s="15">
        <v>60</v>
      </c>
      <c r="J6" s="16">
        <v>15</v>
      </c>
      <c r="K6" s="16">
        <v>90</v>
      </c>
      <c r="L6" s="16"/>
      <c r="M6" s="17"/>
      <c r="N6" s="19"/>
      <c r="O6" s="18">
        <v>15</v>
      </c>
      <c r="P6" s="19">
        <f t="shared" si="0"/>
        <v>150</v>
      </c>
    </row>
    <row r="7" spans="1:16" ht="15.6" x14ac:dyDescent="0.3">
      <c r="A7" s="2">
        <v>74704</v>
      </c>
      <c r="B7" s="15" t="s">
        <v>78</v>
      </c>
      <c r="C7" s="13" t="s">
        <v>4</v>
      </c>
      <c r="D7" s="66" t="str">
        <f>IF(ISBLANK($A7),"",INDEX(holky!$A$1:$F$130,MATCH($A7,holky!$A$1:$A$130,0),2))</f>
        <v>Vyskočilová Ester</v>
      </c>
      <c r="E7" s="67">
        <f>IF(ISBLANK($A7),"",INDEX(holky!$A$1:$F$130,MATCH($A7,holky!$A$1:$A$130,0),3))</f>
        <v>2011</v>
      </c>
      <c r="F7" s="67" t="str">
        <f>IF(ISBLANK($A7),"",INDEX(holky!$A$1:$F$130,MATCH($A7,holky!$A$1:$A$130,0),4))</f>
        <v>U15</v>
      </c>
      <c r="G7" s="66" t="str">
        <f>IF(ISBLANK($A7),"",INDEX(holky!$A$1:$F$130,MATCH($A7,holky!$A$1:$A$130,0),5))</f>
        <v>Dobré SK</v>
      </c>
      <c r="H7" s="69" t="str">
        <f>IF(ISBLANK($A7),"",INDEX(holky!$A$1:$F$130,MATCH($A7,holky!$A$1:$A$130,0),6))</f>
        <v>HK</v>
      </c>
      <c r="I7" s="15"/>
      <c r="J7" s="16">
        <v>90</v>
      </c>
      <c r="K7" s="16"/>
      <c r="L7" s="16"/>
      <c r="M7" s="17"/>
      <c r="N7" s="19"/>
      <c r="O7" s="18"/>
      <c r="P7" s="19">
        <f t="shared" si="0"/>
        <v>90</v>
      </c>
    </row>
    <row r="8" spans="1:16" ht="15.6" x14ac:dyDescent="0.3">
      <c r="A8" s="2">
        <v>82013</v>
      </c>
      <c r="B8" s="15" t="s">
        <v>79</v>
      </c>
      <c r="C8" s="13" t="s">
        <v>77</v>
      </c>
      <c r="D8" s="66" t="str">
        <f>IF(ISBLANK($A8),"",INDEX(holky!$A$1:$F$130,MATCH($A8,holky!$A$1:$A$130,0),2))</f>
        <v>Hrubá Evelin</v>
      </c>
      <c r="E8" s="67">
        <f>IF(ISBLANK($A8),"",INDEX(holky!$A$1:$F$130,MATCH($A8,holky!$A$1:$A$130,0),3))</f>
        <v>2011</v>
      </c>
      <c r="F8" s="67" t="str">
        <f>IF(ISBLANK($A8),"",INDEX(holky!$A$1:$F$130,MATCH($A8,holky!$A$1:$A$130,0),4))</f>
        <v>U15</v>
      </c>
      <c r="G8" s="66" t="str">
        <f>IF(ISBLANK($A8),"",INDEX(holky!$A$1:$F$130,MATCH($A8,holky!$A$1:$A$130,0),5))</f>
        <v>Chrudim Sokol</v>
      </c>
      <c r="H8" s="69" t="str">
        <f>IF(ISBLANK($A8),"",INDEX(holky!$A$1:$F$130,MATCH($A8,holky!$A$1:$A$130,0),6))</f>
        <v>PA</v>
      </c>
      <c r="I8" s="15">
        <v>30</v>
      </c>
      <c r="J8" s="16">
        <v>2</v>
      </c>
      <c r="K8" s="16">
        <v>30</v>
      </c>
      <c r="L8" s="16"/>
      <c r="M8" s="17"/>
      <c r="N8" s="19"/>
      <c r="O8" s="18">
        <v>2</v>
      </c>
      <c r="P8" s="19">
        <f t="shared" si="0"/>
        <v>60</v>
      </c>
    </row>
    <row r="9" spans="1:16" ht="15.6" x14ac:dyDescent="0.3">
      <c r="A9" s="2">
        <v>80111</v>
      </c>
      <c r="B9" s="15" t="s">
        <v>76</v>
      </c>
      <c r="C9" s="13" t="s">
        <v>361</v>
      </c>
      <c r="D9" s="66" t="str">
        <f>IF(ISBLANK($A9),"",INDEX(holky!$A$1:$F$130,MATCH($A9,holky!$A$1:$A$130,0),2))</f>
        <v>Samková Veronika</v>
      </c>
      <c r="E9" s="67">
        <f>IF(ISBLANK($A9),"",INDEX(holky!$A$1:$F$130,MATCH($A9,holky!$A$1:$A$130,0),3))</f>
        <v>2010</v>
      </c>
      <c r="F9" s="67" t="str">
        <f>IF(ISBLANK($A9),"",INDEX(holky!$A$1:$F$130,MATCH($A9,holky!$A$1:$A$130,0),4))</f>
        <v>U15</v>
      </c>
      <c r="G9" s="66" t="str">
        <f>IF(ISBLANK($A9),"",INDEX(holky!$A$1:$F$130,MATCH($A9,holky!$A$1:$A$130,0),5))</f>
        <v>Česká Skalice</v>
      </c>
      <c r="H9" s="69" t="str">
        <f>IF(ISBLANK($A9),"",INDEX(holky!$A$1:$F$130,MATCH($A9,holky!$A$1:$A$130,0),6))</f>
        <v>HK</v>
      </c>
      <c r="I9" s="15">
        <v>15</v>
      </c>
      <c r="J9" s="16">
        <v>30</v>
      </c>
      <c r="K9" s="16">
        <v>15</v>
      </c>
      <c r="L9" s="16"/>
      <c r="M9" s="17"/>
      <c r="N9" s="19"/>
      <c r="O9" s="18">
        <v>15</v>
      </c>
      <c r="P9" s="19">
        <f t="shared" si="0"/>
        <v>45</v>
      </c>
    </row>
    <row r="10" spans="1:16" ht="15.6" x14ac:dyDescent="0.3">
      <c r="A10" s="75">
        <v>82993</v>
      </c>
      <c r="B10" s="15" t="s">
        <v>77</v>
      </c>
      <c r="C10" s="13" t="s">
        <v>361</v>
      </c>
      <c r="D10" s="66" t="str">
        <f>IF(ISBLANK($A10),"",INDEX(holky!$A$1:$F$130,MATCH($A10,holky!$A$1:$A$130,0),2))</f>
        <v>Macurová Alice</v>
      </c>
      <c r="E10" s="67">
        <f>IF(ISBLANK($A10),"",INDEX(holky!$A$1:$F$130,MATCH($A10,holky!$A$1:$A$130,0),3))</f>
        <v>2012</v>
      </c>
      <c r="F10" s="67" t="str">
        <f>IF(ISBLANK($A10),"",INDEX(holky!$A$1:$F$130,MATCH($A10,holky!$A$1:$A$130,0),4))</f>
        <v>U13</v>
      </c>
      <c r="G10" s="66" t="str">
        <f>IF(ISBLANK($A10),"",INDEX(holky!$A$1:$F$130,MATCH($A10,holky!$A$1:$A$130,0),5))</f>
        <v>Montas Hradec Králové</v>
      </c>
      <c r="H10" s="69" t="str">
        <f>IF(ISBLANK($A10),"",INDEX(holky!$A$1:$F$130,MATCH($A10,holky!$A$1:$A$130,0),6))</f>
        <v>HK</v>
      </c>
      <c r="I10" s="15">
        <v>30</v>
      </c>
      <c r="J10" s="16">
        <v>15</v>
      </c>
      <c r="K10" s="16"/>
      <c r="L10" s="16"/>
      <c r="M10" s="17"/>
      <c r="N10" s="19"/>
      <c r="O10" s="18"/>
      <c r="P10" s="19">
        <f t="shared" si="0"/>
        <v>45</v>
      </c>
    </row>
    <row r="11" spans="1:16" ht="15.6" x14ac:dyDescent="0.3">
      <c r="A11" s="2">
        <v>84142</v>
      </c>
      <c r="B11" s="15" t="s">
        <v>14</v>
      </c>
      <c r="C11" s="13" t="s">
        <v>211</v>
      </c>
      <c r="D11" s="66" t="str">
        <f>IF(ISBLANK($A11),"",INDEX(holky!$A$1:$F$130,MATCH($A11,holky!$A$1:$A$130,0),2))</f>
        <v>Bártová Bára</v>
      </c>
      <c r="E11" s="67">
        <f>IF(ISBLANK($A11),"",INDEX(holky!$A$1:$F$130,MATCH($A11,holky!$A$1:$A$130,0),3))</f>
        <v>2012</v>
      </c>
      <c r="F11" s="67" t="str">
        <f>IF(ISBLANK($A11),"",INDEX(holky!$A$1:$F$130,MATCH($A11,holky!$A$1:$A$130,0),4))</f>
        <v>U13</v>
      </c>
      <c r="G11" s="66" t="str">
        <f>IF(ISBLANK($A11),"",INDEX(holky!$A$1:$F$130,MATCH($A11,holky!$A$1:$A$130,0),5))</f>
        <v>Montas Hradec Králové</v>
      </c>
      <c r="H11" s="69" t="str">
        <f>IF(ISBLANK($A11),"",INDEX(holky!$A$1:$F$130,MATCH($A11,holky!$A$1:$A$130,0),6))</f>
        <v>HK</v>
      </c>
      <c r="I11" s="15">
        <v>6</v>
      </c>
      <c r="J11" s="16">
        <v>5</v>
      </c>
      <c r="K11" s="16">
        <v>30</v>
      </c>
      <c r="L11" s="16"/>
      <c r="M11" s="17"/>
      <c r="N11" s="19"/>
      <c r="O11" s="18">
        <v>5</v>
      </c>
      <c r="P11" s="19">
        <f t="shared" si="0"/>
        <v>36</v>
      </c>
    </row>
    <row r="12" spans="1:16" ht="15.6" x14ac:dyDescent="0.3">
      <c r="A12" s="2">
        <v>66181</v>
      </c>
      <c r="B12" s="15" t="s">
        <v>360</v>
      </c>
      <c r="C12" s="13" t="s">
        <v>362</v>
      </c>
      <c r="D12" s="66" t="str">
        <f>IF(ISBLANK($A12),"",INDEX(holky!$A$1:$F$130,MATCH($A12,holky!$A$1:$A$130,0),2))</f>
        <v>Čápová Ella</v>
      </c>
      <c r="E12" s="67">
        <f>IF(ISBLANK($A12),"",INDEX(holky!$A$1:$F$130,MATCH($A12,holky!$A$1:$A$130,0),3))</f>
        <v>2010</v>
      </c>
      <c r="F12" s="67" t="str">
        <f>IF(ISBLANK($A12),"",INDEX(holky!$A$1:$F$130,MATCH($A12,holky!$A$1:$A$130,0),4))</f>
        <v>U15</v>
      </c>
      <c r="G12" s="66" t="str">
        <f>IF(ISBLANK($A12),"",INDEX(holky!$A$1:$F$130,MATCH($A12,holky!$A$1:$A$130,0),5))</f>
        <v>Josefov Sokol</v>
      </c>
      <c r="H12" s="69" t="str">
        <f>IF(ISBLANK($A12),"",INDEX(holky!$A$1:$F$130,MATCH($A12,holky!$A$1:$A$130,0),6))</f>
        <v>HK</v>
      </c>
      <c r="I12" s="15"/>
      <c r="J12" s="16">
        <v>30</v>
      </c>
      <c r="K12" s="16"/>
      <c r="L12" s="16"/>
      <c r="M12" s="17"/>
      <c r="N12" s="19"/>
      <c r="O12" s="18"/>
      <c r="P12" s="19">
        <f t="shared" si="0"/>
        <v>30</v>
      </c>
    </row>
    <row r="13" spans="1:16" ht="15.6" x14ac:dyDescent="0.3">
      <c r="A13" s="2">
        <v>78607</v>
      </c>
      <c r="B13" s="15" t="s">
        <v>360</v>
      </c>
      <c r="C13" s="13" t="s">
        <v>362</v>
      </c>
      <c r="D13" s="66" t="str">
        <f>IF(ISBLANK($A13),"",INDEX(holky!$A$1:$F$130,MATCH($A13,holky!$A$1:$A$130,0),2))</f>
        <v>Řeháková Anna</v>
      </c>
      <c r="E13" s="67">
        <f>IF(ISBLANK($A13),"",INDEX(holky!$A$1:$F$130,MATCH($A13,holky!$A$1:$A$130,0),3))</f>
        <v>2010</v>
      </c>
      <c r="F13" s="67" t="str">
        <f>IF(ISBLANK($A13),"",INDEX(holky!$A$1:$F$130,MATCH($A13,holky!$A$1:$A$130,0),4))</f>
        <v>U15</v>
      </c>
      <c r="G13" s="66" t="str">
        <f>IF(ISBLANK($A13),"",INDEX(holky!$A$1:$F$130,MATCH($A13,holky!$A$1:$A$130,0),5))</f>
        <v>Kostelec nad Orlicí</v>
      </c>
      <c r="H13" s="69" t="str">
        <f>IF(ISBLANK($A13),"",INDEX(holky!$A$1:$F$130,MATCH($A13,holky!$A$1:$A$130,0),6))</f>
        <v>HK</v>
      </c>
      <c r="I13" s="15">
        <v>15</v>
      </c>
      <c r="J13" s="16">
        <v>15</v>
      </c>
      <c r="K13" s="16"/>
      <c r="L13" s="16"/>
      <c r="M13" s="17"/>
      <c r="N13" s="19"/>
      <c r="O13" s="18"/>
      <c r="P13" s="19">
        <f t="shared" si="0"/>
        <v>30</v>
      </c>
    </row>
    <row r="14" spans="1:16" ht="15.6" x14ac:dyDescent="0.3">
      <c r="A14" s="2">
        <v>84147</v>
      </c>
      <c r="B14" s="15" t="s">
        <v>18</v>
      </c>
      <c r="C14" s="13" t="s">
        <v>23</v>
      </c>
      <c r="D14" s="66" t="str">
        <f>IF(ISBLANK($A14),"",INDEX(holky!$A$1:$F$130,MATCH($A14,holky!$A$1:$A$130,0),2))</f>
        <v>Rybová Nela</v>
      </c>
      <c r="E14" s="67">
        <f>IF(ISBLANK($A14),"",INDEX(holky!$A$1:$F$130,MATCH($A14,holky!$A$1:$A$130,0),3))</f>
        <v>2012</v>
      </c>
      <c r="F14" s="67" t="str">
        <f>IF(ISBLANK($A14),"",INDEX(holky!$A$1:$F$130,MATCH($A14,holky!$A$1:$A$130,0),4))</f>
        <v>U13</v>
      </c>
      <c r="G14" s="66" t="str">
        <f>IF(ISBLANK($A14),"",INDEX(holky!$A$1:$F$130,MATCH($A14,holky!$A$1:$A$130,0),5))</f>
        <v>Montas Hradec Králové</v>
      </c>
      <c r="H14" s="69" t="str">
        <f>IF(ISBLANK($A14),"",INDEX(holky!$A$1:$F$130,MATCH($A14,holky!$A$1:$A$130,0),6))</f>
        <v>HK</v>
      </c>
      <c r="I14" s="15">
        <v>15</v>
      </c>
      <c r="J14" s="16">
        <v>6</v>
      </c>
      <c r="K14" s="16">
        <v>2</v>
      </c>
      <c r="L14" s="16"/>
      <c r="M14" s="17"/>
      <c r="N14" s="19"/>
      <c r="O14" s="18">
        <v>2</v>
      </c>
      <c r="P14" s="19">
        <f t="shared" si="0"/>
        <v>21</v>
      </c>
    </row>
    <row r="15" spans="1:16" ht="15.6" x14ac:dyDescent="0.3">
      <c r="A15" s="75">
        <v>82992</v>
      </c>
      <c r="B15" s="15" t="s">
        <v>22</v>
      </c>
      <c r="C15" s="13" t="s">
        <v>18</v>
      </c>
      <c r="D15" s="66" t="str">
        <f>IF(ISBLANK($A15),"",INDEX(holky!$A$1:$F$130,MATCH($A15,holky!$A$1:$A$130,0),2))</f>
        <v>Macurová Adéla</v>
      </c>
      <c r="E15" s="67">
        <f>IF(ISBLANK($A15),"",INDEX(holky!$A$1:$F$130,MATCH($A15,holky!$A$1:$A$130,0),3))</f>
        <v>2012</v>
      </c>
      <c r="F15" s="67" t="str">
        <f>IF(ISBLANK($A15),"",INDEX(holky!$A$1:$F$130,MATCH($A15,holky!$A$1:$A$130,0),4))</f>
        <v>U13</v>
      </c>
      <c r="G15" s="66" t="str">
        <f>IF(ISBLANK($A15),"",INDEX(holky!$A$1:$F$130,MATCH($A15,holky!$A$1:$A$130,0),5))</f>
        <v>Montas Hradec Králové</v>
      </c>
      <c r="H15" s="69" t="str">
        <f>IF(ISBLANK($A15),"",INDEX(holky!$A$1:$F$130,MATCH($A15,holky!$A$1:$A$130,0),6))</f>
        <v>HK</v>
      </c>
      <c r="I15" s="15">
        <v>5</v>
      </c>
      <c r="J15" s="16">
        <v>15</v>
      </c>
      <c r="K15" s="16"/>
      <c r="L15" s="16"/>
      <c r="M15" s="17"/>
      <c r="N15" s="19"/>
      <c r="O15" s="18"/>
      <c r="P15" s="19">
        <f t="shared" si="0"/>
        <v>20</v>
      </c>
    </row>
    <row r="16" spans="1:16" ht="15.6" x14ac:dyDescent="0.3">
      <c r="A16" s="2">
        <v>83945</v>
      </c>
      <c r="B16" s="15" t="s">
        <v>211</v>
      </c>
      <c r="C16" s="13" t="s">
        <v>204</v>
      </c>
      <c r="D16" s="66" t="str">
        <f>IF(ISBLANK($A16),"",INDEX(holky!$A$1:$F$130,MATCH($A16,holky!$A$1:$A$130,0),2))</f>
        <v>Šmiková Matylda</v>
      </c>
      <c r="E16" s="67">
        <f>IF(ISBLANK($A16),"",INDEX(holky!$A$1:$F$130,MATCH($A16,holky!$A$1:$A$130,0),3))</f>
        <v>2013</v>
      </c>
      <c r="F16" s="67" t="str">
        <f>IF(ISBLANK($A16),"",INDEX(holky!$A$1:$F$130,MATCH($A16,holky!$A$1:$A$130,0),4))</f>
        <v>U13</v>
      </c>
      <c r="G16" s="66" t="str">
        <f>IF(ISBLANK($A16),"",INDEX(holky!$A$1:$F$130,MATCH($A16,holky!$A$1:$A$130,0),5))</f>
        <v>Hostinné Tatran</v>
      </c>
      <c r="H16" s="69" t="str">
        <f>IF(ISBLANK($A16),"",INDEX(holky!$A$1:$F$130,MATCH($A16,holky!$A$1:$A$130,0),6))</f>
        <v>HK</v>
      </c>
      <c r="I16" s="15">
        <v>3</v>
      </c>
      <c r="J16" s="16">
        <v>1</v>
      </c>
      <c r="K16" s="16">
        <v>15</v>
      </c>
      <c r="L16" s="16"/>
      <c r="M16" s="17"/>
      <c r="N16" s="19"/>
      <c r="O16" s="18">
        <v>1</v>
      </c>
      <c r="P16" s="19">
        <f t="shared" si="0"/>
        <v>18</v>
      </c>
    </row>
    <row r="17" spans="1:16" ht="15.6" x14ac:dyDescent="0.3">
      <c r="A17" s="2">
        <v>81487</v>
      </c>
      <c r="B17" s="15" t="s">
        <v>204</v>
      </c>
      <c r="C17" s="13" t="s">
        <v>22</v>
      </c>
      <c r="D17" s="66" t="str">
        <f>IF(ISBLANK($A17),"",INDEX(holky!$A$1:$F$130,MATCH($A17,holky!$A$1:$A$130,0),2))</f>
        <v>Zilvarová Veronika</v>
      </c>
      <c r="E17" s="67">
        <f>IF(ISBLANK($A17),"",INDEX(holky!$A$1:$F$130,MATCH($A17,holky!$A$1:$A$130,0),3))</f>
        <v>2014</v>
      </c>
      <c r="F17" s="67" t="str">
        <f>IF(ISBLANK($A17),"",INDEX(holky!$A$1:$F$130,MATCH($A17,holky!$A$1:$A$130,0),4))</f>
        <v>U11</v>
      </c>
      <c r="G17" s="66" t="str">
        <f>IF(ISBLANK($A17),"",INDEX(holky!$A$1:$F$130,MATCH($A17,holky!$A$1:$A$130,0),5))</f>
        <v>Dobré SK</v>
      </c>
      <c r="H17" s="69" t="str">
        <f>IF(ISBLANK($A17),"",INDEX(holky!$A$1:$F$130,MATCH($A17,holky!$A$1:$A$130,0),6))</f>
        <v>HK</v>
      </c>
      <c r="I17" s="15">
        <v>15</v>
      </c>
      <c r="J17" s="16"/>
      <c r="K17" s="16"/>
      <c r="L17" s="16"/>
      <c r="M17" s="17"/>
      <c r="N17" s="19"/>
      <c r="O17" s="18"/>
      <c r="P17" s="19">
        <f t="shared" si="0"/>
        <v>15</v>
      </c>
    </row>
    <row r="18" spans="1:16" ht="15.6" x14ac:dyDescent="0.3">
      <c r="A18" s="2">
        <v>83537</v>
      </c>
      <c r="B18" s="15" t="s">
        <v>20</v>
      </c>
      <c r="C18" s="13"/>
      <c r="D18" s="66" t="str">
        <f>IF(ISBLANK($A18),"",INDEX(holky!$A$1:$F$130,MATCH($A18,holky!$A$1:$A$130,0),2))</f>
        <v>Hlawatschke Mína</v>
      </c>
      <c r="E18" s="67">
        <f>IF(ISBLANK($A18),"",INDEX(holky!$A$1:$F$130,MATCH($A18,holky!$A$1:$A$130,0),3))</f>
        <v>2012</v>
      </c>
      <c r="F18" s="67" t="str">
        <f>IF(ISBLANK($A18),"",INDEX(holky!$A$1:$F$130,MATCH($A18,holky!$A$1:$A$130,0),4))</f>
        <v>U13</v>
      </c>
      <c r="G18" s="66" t="str">
        <f>IF(ISBLANK($A18),"",INDEX(holky!$A$1:$F$130,MATCH($A18,holky!$A$1:$A$130,0),5))</f>
        <v>TJ Sokol PP H. Králové 2</v>
      </c>
      <c r="H18" s="69" t="str">
        <f>IF(ISBLANK($A18),"",INDEX(holky!$A$1:$F$130,MATCH($A18,holky!$A$1:$A$130,0),6))</f>
        <v>HK</v>
      </c>
      <c r="I18" s="15"/>
      <c r="J18" s="16"/>
      <c r="K18" s="16">
        <v>6</v>
      </c>
      <c r="L18" s="16"/>
      <c r="M18" s="17"/>
      <c r="N18" s="19"/>
      <c r="O18" s="18"/>
      <c r="P18" s="19">
        <f t="shared" si="0"/>
        <v>6</v>
      </c>
    </row>
    <row r="19" spans="1:16" ht="15.6" x14ac:dyDescent="0.3">
      <c r="A19" s="2">
        <v>81777</v>
      </c>
      <c r="B19" s="15" t="s">
        <v>19</v>
      </c>
      <c r="C19" s="13" t="s">
        <v>617</v>
      </c>
      <c r="D19" s="66" t="str">
        <f>IF(ISBLANK($A19),"",INDEX(holky!$A$1:$F$130,MATCH($A19,holky!$A$1:$A$130,0),2))</f>
        <v>Datinská Eliška</v>
      </c>
      <c r="E19" s="67">
        <f>IF(ISBLANK($A19),"",INDEX(holky!$A$1:$F$130,MATCH($A19,holky!$A$1:$A$130,0),3))</f>
        <v>2011</v>
      </c>
      <c r="F19" s="67" t="str">
        <f>IF(ISBLANK($A19),"",INDEX(holky!$A$1:$F$130,MATCH($A19,holky!$A$1:$A$130,0),4))</f>
        <v>U15</v>
      </c>
      <c r="G19" s="66" t="str">
        <f>IF(ISBLANK($A19),"",INDEX(holky!$A$1:$F$130,MATCH($A19,holky!$A$1:$A$130,0),5))</f>
        <v>Borová</v>
      </c>
      <c r="H19" s="69" t="str">
        <f>IF(ISBLANK($A19),"",INDEX(holky!$A$1:$F$130,MATCH($A19,holky!$A$1:$A$130,0),6))</f>
        <v>PA</v>
      </c>
      <c r="I19" s="15">
        <v>0</v>
      </c>
      <c r="J19" s="16">
        <v>0</v>
      </c>
      <c r="K19" s="16">
        <v>4</v>
      </c>
      <c r="L19" s="16"/>
      <c r="M19" s="17"/>
      <c r="N19" s="19"/>
      <c r="O19" s="18">
        <v>0</v>
      </c>
      <c r="P19" s="19">
        <f t="shared" si="0"/>
        <v>4</v>
      </c>
    </row>
    <row r="20" spans="1:16" ht="15.6" x14ac:dyDescent="0.3">
      <c r="A20" s="2">
        <v>84146</v>
      </c>
      <c r="B20" s="15" t="s">
        <v>205</v>
      </c>
      <c r="C20" s="13" t="s">
        <v>20</v>
      </c>
      <c r="D20" s="66" t="str">
        <f>IF(ISBLANK($A20),"",INDEX(holky!$A$1:$F$130,MATCH($A20,holky!$A$1:$A$130,0),2))</f>
        <v>Marková Veronika</v>
      </c>
      <c r="E20" s="67">
        <f>IF(ISBLANK($A20),"",INDEX(holky!$A$1:$F$130,MATCH($A20,holky!$A$1:$A$130,0),3))</f>
        <v>2013</v>
      </c>
      <c r="F20" s="67" t="str">
        <f>IF(ISBLANK($A20),"",INDEX(holky!$A$1:$F$130,MATCH($A20,holky!$A$1:$A$130,0),4))</f>
        <v>U13</v>
      </c>
      <c r="G20" s="66" t="str">
        <f>IF(ISBLANK($A20),"",INDEX(holky!$A$1:$F$130,MATCH($A20,holky!$A$1:$A$130,0),5))</f>
        <v>Montas Hradec Králové</v>
      </c>
      <c r="H20" s="69" t="str">
        <f>IF(ISBLANK($A20),"",INDEX(holky!$A$1:$F$130,MATCH($A20,holky!$A$1:$A$130,0),6))</f>
        <v>HK</v>
      </c>
      <c r="I20" s="15">
        <v>2</v>
      </c>
      <c r="J20" s="16">
        <v>1</v>
      </c>
      <c r="K20" s="16"/>
      <c r="L20" s="16"/>
      <c r="M20" s="17"/>
      <c r="N20" s="19"/>
      <c r="O20" s="18"/>
      <c r="P20" s="19">
        <f t="shared" si="0"/>
        <v>3</v>
      </c>
    </row>
    <row r="21" spans="1:16" ht="15.6" x14ac:dyDescent="0.3">
      <c r="A21" s="2">
        <v>84145</v>
      </c>
      <c r="B21" s="15" t="s">
        <v>355</v>
      </c>
      <c r="C21" s="13" t="s">
        <v>19</v>
      </c>
      <c r="D21" s="66" t="str">
        <f>IF(ISBLANK($A21),"",INDEX(holky!$A$1:$F$130,MATCH($A21,holky!$A$1:$A$130,0),2))</f>
        <v>Marková Lenka</v>
      </c>
      <c r="E21" s="67">
        <f>IF(ISBLANK($A21),"",INDEX(holky!$A$1:$F$130,MATCH($A21,holky!$A$1:$A$130,0),3))</f>
        <v>2013</v>
      </c>
      <c r="F21" s="67" t="str">
        <f>IF(ISBLANK($A21),"",INDEX(holky!$A$1:$F$130,MATCH($A21,holky!$A$1:$A$130,0),4))</f>
        <v>U13</v>
      </c>
      <c r="G21" s="66" t="str">
        <f>IF(ISBLANK($A21),"",INDEX(holky!$A$1:$F$130,MATCH($A21,holky!$A$1:$A$130,0),5))</f>
        <v>Montas Hradec Králové</v>
      </c>
      <c r="H21" s="69" t="str">
        <f>IF(ISBLANK($A21),"",INDEX(holky!$A$1:$F$130,MATCH($A21,holky!$A$1:$A$130,0),6))</f>
        <v>HK</v>
      </c>
      <c r="I21" s="15">
        <v>2</v>
      </c>
      <c r="J21" s="16"/>
      <c r="K21" s="16"/>
      <c r="L21" s="16"/>
      <c r="M21" s="17"/>
      <c r="N21" s="19"/>
      <c r="O21" s="18"/>
      <c r="P21" s="19">
        <f t="shared" si="0"/>
        <v>2</v>
      </c>
    </row>
    <row r="22" spans="1:16" ht="15.6" x14ac:dyDescent="0.3">
      <c r="A22" s="2">
        <v>73575</v>
      </c>
      <c r="B22" s="15" t="s">
        <v>355</v>
      </c>
      <c r="C22" s="13" t="s">
        <v>531</v>
      </c>
      <c r="D22" s="66" t="str">
        <f>IF(ISBLANK($A22),"",INDEX(holky!$A$1:$F$130,MATCH($A22,holky!$A$1:$A$130,0),2))</f>
        <v xml:space="preserve">Palusková Kristýna </v>
      </c>
      <c r="E22" s="67">
        <f>IF(ISBLANK($A22),"",INDEX(holky!$A$1:$F$130,MATCH($A22,holky!$A$1:$A$130,0),3))</f>
        <v>2011</v>
      </c>
      <c r="F22" s="67" t="str">
        <f>IF(ISBLANK($A22),"",INDEX(holky!$A$1:$F$130,MATCH($A22,holky!$A$1:$A$130,0),4))</f>
        <v>U15</v>
      </c>
      <c r="G22" s="66" t="str">
        <f>IF(ISBLANK($A22),"",INDEX(holky!$A$1:$F$130,MATCH($A22,holky!$A$1:$A$130,0),5))</f>
        <v>Jaroměř Jiskra</v>
      </c>
      <c r="H22" s="69" t="str">
        <f>IF(ISBLANK($A22),"",INDEX(holky!$A$1:$F$130,MATCH($A22,holky!$A$1:$A$130,0),6))</f>
        <v>HK</v>
      </c>
      <c r="I22" s="15">
        <v>1</v>
      </c>
      <c r="J22" s="16"/>
      <c r="K22" s="16">
        <v>1</v>
      </c>
      <c r="L22" s="16"/>
      <c r="M22" s="17"/>
      <c r="N22" s="19"/>
      <c r="O22" s="18"/>
      <c r="P22" s="19">
        <f t="shared" si="0"/>
        <v>2</v>
      </c>
    </row>
    <row r="23" spans="1:16" ht="15.6" x14ac:dyDescent="0.3">
      <c r="A23" s="2">
        <v>88066</v>
      </c>
      <c r="B23" s="15" t="s">
        <v>467</v>
      </c>
      <c r="C23" s="13" t="s">
        <v>531</v>
      </c>
      <c r="D23" s="66" t="str">
        <f>IF(ISBLANK($A23),"",INDEX(holky!$A$1:$F$130,MATCH($A23,holky!$A$1:$A$130,0),2))</f>
        <v>Závodná Laura</v>
      </c>
      <c r="E23" s="67">
        <f>IF(ISBLANK($A23),"",INDEX(holky!$A$1:$F$130,MATCH($A23,holky!$A$1:$A$130,0),3))</f>
        <v>2011</v>
      </c>
      <c r="F23" s="67" t="str">
        <f>IF(ISBLANK($A23),"",INDEX(holky!$A$1:$F$130,MATCH($A23,holky!$A$1:$A$130,0),4))</f>
        <v>U15</v>
      </c>
      <c r="G23" s="66" t="str">
        <f>IF(ISBLANK($A23),"",INDEX(holky!$A$1:$F$130,MATCH($A23,holky!$A$1:$A$130,0),5))</f>
        <v>Trutnov Lokomotiva</v>
      </c>
      <c r="H23" s="69" t="str">
        <f>IF(ISBLANK($A23),"",INDEX(holky!$A$1:$F$130,MATCH($A23,holky!$A$1:$A$130,0),6))</f>
        <v>HK</v>
      </c>
      <c r="I23" s="15">
        <v>1</v>
      </c>
      <c r="J23" s="16"/>
      <c r="K23" s="16"/>
      <c r="L23" s="16"/>
      <c r="M23" s="17"/>
      <c r="N23" s="19"/>
      <c r="O23" s="18"/>
      <c r="P23" s="19">
        <f t="shared" si="0"/>
        <v>1</v>
      </c>
    </row>
    <row r="24" spans="1:16" ht="15.6" x14ac:dyDescent="0.3">
      <c r="A24" s="2">
        <v>83944</v>
      </c>
      <c r="B24" s="15" t="s">
        <v>467</v>
      </c>
      <c r="C24" s="13" t="s">
        <v>531</v>
      </c>
      <c r="D24" s="66" t="str">
        <f>IF(ISBLANK($A24),"",INDEX(holky!$A$1:$F$130,MATCH($A24,holky!$A$1:$A$130,0),2))</f>
        <v>Dostálová Julie</v>
      </c>
      <c r="E24" s="67">
        <f>IF(ISBLANK($A24),"",INDEX(holky!$A$1:$F$130,MATCH($A24,holky!$A$1:$A$130,0),3))</f>
        <v>2013</v>
      </c>
      <c r="F24" s="67" t="str">
        <f>IF(ISBLANK($A24),"",INDEX(holky!$A$1:$F$130,MATCH($A24,holky!$A$1:$A$130,0),4))</f>
        <v>U13</v>
      </c>
      <c r="G24" s="66" t="str">
        <f>IF(ISBLANK($A24),"",INDEX(holky!$A$1:$F$130,MATCH($A24,holky!$A$1:$A$130,0),5))</f>
        <v>Hostinné Tatran</v>
      </c>
      <c r="H24" s="69" t="str">
        <f>IF(ISBLANK($A24),"",INDEX(holky!$A$1:$F$130,MATCH($A24,holky!$A$1:$A$130,0),6))</f>
        <v>HK</v>
      </c>
      <c r="I24" s="15"/>
      <c r="J24" s="16">
        <v>1</v>
      </c>
      <c r="K24" s="16"/>
      <c r="L24" s="16"/>
      <c r="M24" s="17"/>
      <c r="N24" s="19"/>
      <c r="O24" s="18"/>
      <c r="P24" s="19">
        <f t="shared" si="0"/>
        <v>1</v>
      </c>
    </row>
    <row r="25" spans="1:16" ht="15.6" x14ac:dyDescent="0.3">
      <c r="A25" s="2">
        <v>83846</v>
      </c>
      <c r="B25" s="15" t="s">
        <v>666</v>
      </c>
      <c r="C25" s="13" t="s">
        <v>617</v>
      </c>
      <c r="D25" s="66" t="str">
        <f>IF(ISBLANK($A25),"",INDEX(holky!$A$1:$F$130,MATCH($A25,holky!$A$1:$A$130,0),2))</f>
        <v>Nováková Nelly</v>
      </c>
      <c r="E25" s="67">
        <f>IF(ISBLANK($A25),"",INDEX(holky!$A$1:$F$130,MATCH($A25,holky!$A$1:$A$130,0),3))</f>
        <v>2011</v>
      </c>
      <c r="F25" s="67" t="str">
        <f>IF(ISBLANK($A25),"",INDEX(holky!$A$1:$F$130,MATCH($A25,holky!$A$1:$A$130,0),4))</f>
        <v>U15</v>
      </c>
      <c r="G25" s="66" t="str">
        <f>IF(ISBLANK($A25),"",INDEX(holky!$A$1:$F$130,MATCH($A25,holky!$A$1:$A$130,0),5))</f>
        <v>Holice KST</v>
      </c>
      <c r="H25" s="69" t="str">
        <f>IF(ISBLANK($A25),"",INDEX(holky!$A$1:$F$130,MATCH($A25,holky!$A$1:$A$130,0),6))</f>
        <v>PA</v>
      </c>
      <c r="I25" s="15">
        <v>0</v>
      </c>
      <c r="J25" s="16">
        <v>0</v>
      </c>
      <c r="K25" s="16"/>
      <c r="L25" s="16"/>
      <c r="M25" s="17"/>
      <c r="N25" s="19"/>
      <c r="O25" s="18"/>
      <c r="P25" s="19">
        <f t="shared" si="0"/>
        <v>0</v>
      </c>
    </row>
    <row r="26" spans="1:16" ht="15.6" x14ac:dyDescent="0.3">
      <c r="A26" s="2">
        <v>84374</v>
      </c>
      <c r="B26" s="15" t="s">
        <v>666</v>
      </c>
      <c r="C26" s="13" t="s">
        <v>617</v>
      </c>
      <c r="D26" s="66" t="str">
        <f>IF(ISBLANK($A26),"",INDEX(holky!$A$1:$F$130,MATCH($A26,holky!$A$1:$A$130,0),2))</f>
        <v>Lánská Lucie</v>
      </c>
      <c r="E26" s="67">
        <f>IF(ISBLANK($A26),"",INDEX(holky!$A$1:$F$130,MATCH($A26,holky!$A$1:$A$130,0),3))</f>
        <v>2010</v>
      </c>
      <c r="F26" s="67" t="str">
        <f>IF(ISBLANK($A26),"",INDEX(holky!$A$1:$F$130,MATCH($A26,holky!$A$1:$A$130,0),4))</f>
        <v>U15</v>
      </c>
      <c r="G26" s="66" t="str">
        <f>IF(ISBLANK($A26),"",INDEX(holky!$A$1:$F$130,MATCH($A26,holky!$A$1:$A$130,0),5))</f>
        <v>Miletín</v>
      </c>
      <c r="H26" s="69" t="str">
        <f>IF(ISBLANK($A26),"",INDEX(holky!$A$1:$F$130,MATCH($A26,holky!$A$1:$A$130,0),6))</f>
        <v>HK</v>
      </c>
      <c r="I26" s="15">
        <v>0</v>
      </c>
      <c r="J26" s="16"/>
      <c r="K26" s="16"/>
      <c r="L26" s="16"/>
      <c r="M26" s="17"/>
      <c r="N26" s="19"/>
      <c r="O26" s="18"/>
      <c r="P26" s="19">
        <f t="shared" si="0"/>
        <v>0</v>
      </c>
    </row>
    <row r="27" spans="1:16" ht="15.6" x14ac:dyDescent="0.3">
      <c r="A27" s="2">
        <v>86304</v>
      </c>
      <c r="B27" s="15" t="s">
        <v>666</v>
      </c>
      <c r="C27" s="13" t="s">
        <v>617</v>
      </c>
      <c r="D27" s="66" t="str">
        <f>IF(ISBLANK($A27),"",INDEX(holky!$A$1:$F$130,MATCH($A27,holky!$A$1:$A$130,0),2))</f>
        <v>Nováková Anna</v>
      </c>
      <c r="E27" s="67">
        <f>IF(ISBLANK($A27),"",INDEX(holky!$A$1:$F$130,MATCH($A27,holky!$A$1:$A$130,0),3))</f>
        <v>2010</v>
      </c>
      <c r="F27" s="67" t="str">
        <f>IF(ISBLANK($A27),"",INDEX(holky!$A$1:$F$130,MATCH($A27,holky!$A$1:$A$130,0),4))</f>
        <v>U15</v>
      </c>
      <c r="G27" s="66" t="str">
        <f>IF(ISBLANK($A27),"",INDEX(holky!$A$1:$F$130,MATCH($A27,holky!$A$1:$A$130,0),5))</f>
        <v>Butoves</v>
      </c>
      <c r="H27" s="69" t="str">
        <f>IF(ISBLANK($A27),"",INDEX(holky!$A$1:$F$130,MATCH($A27,holky!$A$1:$A$130,0),6))</f>
        <v>HK</v>
      </c>
      <c r="I27" s="15"/>
      <c r="J27" s="16">
        <v>0</v>
      </c>
      <c r="K27" s="16"/>
      <c r="L27" s="16"/>
      <c r="M27" s="17"/>
      <c r="N27" s="19"/>
      <c r="O27" s="18"/>
      <c r="P27" s="19">
        <f t="shared" si="0"/>
        <v>0</v>
      </c>
    </row>
    <row r="28" spans="1:16" ht="15.6" x14ac:dyDescent="0.3">
      <c r="A28" s="2">
        <v>86613</v>
      </c>
      <c r="B28" s="15" t="s">
        <v>666</v>
      </c>
      <c r="C28" s="13" t="s">
        <v>617</v>
      </c>
      <c r="D28" s="66" t="str">
        <f>IF(ISBLANK($A28),"",INDEX(holky!$A$1:$F$130,MATCH($A28,holky!$A$1:$A$130,0),2))</f>
        <v>Holečková Kateřina</v>
      </c>
      <c r="E28" s="67">
        <f>IF(ISBLANK($A28),"",INDEX(holky!$A$1:$F$130,MATCH($A28,holky!$A$1:$A$130,0),3))</f>
        <v>2011</v>
      </c>
      <c r="F28" s="67" t="str">
        <f>IF(ISBLANK($A28),"",INDEX(holky!$A$1:$F$130,MATCH($A28,holky!$A$1:$A$130,0),4))</f>
        <v>U15</v>
      </c>
      <c r="G28" s="66" t="str">
        <f>IF(ISBLANK($A28),"",INDEX(holky!$A$1:$F$130,MATCH($A28,holky!$A$1:$A$130,0),5))</f>
        <v>Lanškroun TJ</v>
      </c>
      <c r="H28" s="69" t="str">
        <f>IF(ISBLANK($A28),"",INDEX(holky!$A$1:$F$130,MATCH($A28,holky!$A$1:$A$130,0),6))</f>
        <v>PA</v>
      </c>
      <c r="I28" s="15">
        <v>0</v>
      </c>
      <c r="J28" s="16"/>
      <c r="K28" s="16"/>
      <c r="L28" s="16"/>
      <c r="M28" s="17"/>
      <c r="N28" s="19"/>
      <c r="O28" s="18"/>
      <c r="P28" s="19">
        <f t="shared" si="0"/>
        <v>0</v>
      </c>
    </row>
    <row r="29" spans="1:16" ht="15.6" x14ac:dyDescent="0.3">
      <c r="A29" s="2">
        <v>88062</v>
      </c>
      <c r="B29" s="15" t="s">
        <v>666</v>
      </c>
      <c r="C29" s="13"/>
      <c r="D29" s="66" t="str">
        <f>IF(ISBLANK($A29),"",INDEX(holky!$A$1:$F$130,MATCH($A29,holky!$A$1:$A$130,0),2))</f>
        <v>Havrdová Natálie</v>
      </c>
      <c r="E29" s="67">
        <f>IF(ISBLANK($A29),"",INDEX(holky!$A$1:$F$130,MATCH($A29,holky!$A$1:$A$130,0),3))</f>
        <v>2013</v>
      </c>
      <c r="F29" s="67" t="str">
        <f>IF(ISBLANK($A29),"",INDEX(holky!$A$1:$F$130,MATCH($A29,holky!$A$1:$A$130,0),4))</f>
        <v>U13</v>
      </c>
      <c r="G29" s="66" t="str">
        <f>IF(ISBLANK($A29),"",INDEX(holky!$A$1:$F$130,MATCH($A29,holky!$A$1:$A$130,0),5))</f>
        <v>Trutnov Lokomotiva</v>
      </c>
      <c r="H29" s="69" t="str">
        <f>IF(ISBLANK($A29),"",INDEX(holky!$A$1:$F$130,MATCH($A29,holky!$A$1:$A$130,0),6))</f>
        <v>HK</v>
      </c>
      <c r="I29" s="15"/>
      <c r="J29" s="16"/>
      <c r="K29" s="16">
        <v>0</v>
      </c>
      <c r="L29" s="16"/>
      <c r="M29" s="17"/>
      <c r="N29" s="19"/>
      <c r="O29" s="18"/>
      <c r="P29" s="19">
        <f t="shared" si="0"/>
        <v>0</v>
      </c>
    </row>
    <row r="30" spans="1:16" ht="15.6" x14ac:dyDescent="0.3">
      <c r="A30" s="2">
        <v>80944</v>
      </c>
      <c r="B30" s="15" t="s">
        <v>666</v>
      </c>
      <c r="C30" s="13"/>
      <c r="D30" s="66" t="str">
        <f>IF(ISBLANK($A30),"",INDEX(holky!$A$1:$F$130,MATCH($A30,holky!$A$1:$A$130,0),2))</f>
        <v>Holečková Jana</v>
      </c>
      <c r="E30" s="67">
        <f>IF(ISBLANK($A30),"",INDEX(holky!$A$1:$F$130,MATCH($A30,holky!$A$1:$A$130,0),3))</f>
        <v>2013</v>
      </c>
      <c r="F30" s="67" t="str">
        <f>IF(ISBLANK($A30),"",INDEX(holky!$A$1:$F$130,MATCH($A30,holky!$A$1:$A$130,0),4))</f>
        <v>U13</v>
      </c>
      <c r="G30" s="66" t="str">
        <f>IF(ISBLANK($A30),"",INDEX(holky!$A$1:$F$130,MATCH($A30,holky!$A$1:$A$130,0),5))</f>
        <v>Jaroměř Jiskra</v>
      </c>
      <c r="H30" s="69" t="str">
        <f>IF(ISBLANK($A30),"",INDEX(holky!$A$1:$F$130,MATCH($A30,holky!$A$1:$A$130,0),6))</f>
        <v>HK</v>
      </c>
      <c r="I30" s="15"/>
      <c r="J30" s="16"/>
      <c r="K30" s="16">
        <v>0</v>
      </c>
      <c r="L30" s="16"/>
      <c r="M30" s="17"/>
      <c r="N30" s="19"/>
      <c r="O30" s="18"/>
      <c r="P30" s="19">
        <f t="shared" si="0"/>
        <v>0</v>
      </c>
    </row>
    <row r="31" spans="1:16" ht="15.6" hidden="1" x14ac:dyDescent="0.3">
      <c r="A31" s="2">
        <v>74162</v>
      </c>
      <c r="B31" s="15"/>
      <c r="C31" s="13"/>
      <c r="D31" s="66" t="str">
        <f>IF(ISBLANK($A31),"",INDEX(holky!$A$1:$F$130,MATCH($A31,holky!$A$1:$A$130,0),2))</f>
        <v>Ferbasová Dorothea</v>
      </c>
      <c r="E31" s="67">
        <f>IF(ISBLANK($A31),"",INDEX(holky!$A$1:$F$130,MATCH($A31,holky!$A$1:$A$130,0),3))</f>
        <v>2010</v>
      </c>
      <c r="F31" s="67" t="str">
        <f>IF(ISBLANK($A31),"",INDEX(holky!$A$1:$F$130,MATCH($A31,holky!$A$1:$A$130,0),4))</f>
        <v>U15</v>
      </c>
      <c r="G31" s="66" t="str">
        <f>IF(ISBLANK($A31),"",INDEX(holky!$A$1:$F$130,MATCH($A31,holky!$A$1:$A$130,0),5))</f>
        <v>TJ Sokol PP H. Králové 2</v>
      </c>
      <c r="H31" s="69" t="str">
        <f>IF(ISBLANK($A31),"",INDEX(holky!$A$1:$F$130,MATCH($A31,holky!$A$1:$A$130,0),6))</f>
        <v>HK</v>
      </c>
      <c r="I31" s="15"/>
      <c r="J31" s="16"/>
      <c r="K31" s="16"/>
      <c r="L31" s="16"/>
      <c r="M31" s="17"/>
      <c r="N31" s="19"/>
      <c r="O31" s="18"/>
      <c r="P31" s="19">
        <f t="shared" si="0"/>
        <v>0</v>
      </c>
    </row>
    <row r="32" spans="1:16" ht="15.6" hidden="1" x14ac:dyDescent="0.3">
      <c r="A32" s="2">
        <v>73982</v>
      </c>
      <c r="B32" s="15"/>
      <c r="C32" s="13"/>
      <c r="D32" s="66" t="str">
        <f>IF(ISBLANK($A32),"",INDEX(holky!$A$1:$F$130,MATCH($A32,holky!$A$1:$A$130,0),2))</f>
        <v>Bártová Adéla</v>
      </c>
      <c r="E32" s="67">
        <f>IF(ISBLANK($A32),"",INDEX(holky!$A$1:$F$130,MATCH($A32,holky!$A$1:$A$130,0),3))</f>
        <v>2011</v>
      </c>
      <c r="F32" s="67" t="str">
        <f>IF(ISBLANK($A32),"",INDEX(holky!$A$1:$F$130,MATCH($A32,holky!$A$1:$A$130,0),4))</f>
        <v>U15</v>
      </c>
      <c r="G32" s="66" t="str">
        <f>IF(ISBLANK($A32),"",INDEX(holky!$A$1:$F$130,MATCH($A32,holky!$A$1:$A$130,0),5))</f>
        <v>TJ Sokol PP H. Králové 2</v>
      </c>
      <c r="H32" s="69" t="str">
        <f>IF(ISBLANK($A32),"",INDEX(holky!$A$1:$F$130,MATCH($A32,holky!$A$1:$A$130,0),6))</f>
        <v>HK</v>
      </c>
      <c r="I32" s="15"/>
      <c r="J32" s="16"/>
      <c r="K32" s="16"/>
      <c r="L32" s="16"/>
      <c r="M32" s="17"/>
      <c r="N32" s="19"/>
      <c r="O32" s="18"/>
      <c r="P32" s="19">
        <f t="shared" si="0"/>
        <v>0</v>
      </c>
    </row>
    <row r="33" spans="1:16" ht="15.6" hidden="1" x14ac:dyDescent="0.3">
      <c r="A33" s="2">
        <v>78269</v>
      </c>
      <c r="B33" s="15"/>
      <c r="C33" s="13"/>
      <c r="D33" s="66" t="str">
        <f>IF(ISBLANK($A33),"",INDEX(holky!$A$1:$F$130,MATCH($A33,holky!$A$1:$A$130,0),2))</f>
        <v>Píčová Karolína</v>
      </c>
      <c r="E33" s="67">
        <f>IF(ISBLANK($A33),"",INDEX(holky!$A$1:$F$130,MATCH($A33,holky!$A$1:$A$130,0),3))</f>
        <v>2010</v>
      </c>
      <c r="F33" s="67" t="str">
        <f>IF(ISBLANK($A33),"",INDEX(holky!$A$1:$F$130,MATCH($A33,holky!$A$1:$A$130,0),4))</f>
        <v>U15</v>
      </c>
      <c r="G33" s="66" t="str">
        <f>IF(ISBLANK($A33),"",INDEX(holky!$A$1:$F$130,MATCH($A33,holky!$A$1:$A$130,0),5))</f>
        <v>Dobré SK</v>
      </c>
      <c r="H33" s="69" t="str">
        <f>IF(ISBLANK($A33),"",INDEX(holky!$A$1:$F$130,MATCH($A33,holky!$A$1:$A$130,0),6))</f>
        <v>HK</v>
      </c>
      <c r="I33" s="15"/>
      <c r="J33" s="16"/>
      <c r="K33" s="16"/>
      <c r="L33" s="16"/>
      <c r="M33" s="17"/>
      <c r="N33" s="19"/>
      <c r="O33" s="18"/>
      <c r="P33" s="19">
        <f t="shared" si="0"/>
        <v>0</v>
      </c>
    </row>
    <row r="34" spans="1:16" ht="15.6" hidden="1" x14ac:dyDescent="0.3">
      <c r="A34" s="2">
        <v>87467</v>
      </c>
      <c r="B34" s="15"/>
      <c r="C34" s="13"/>
      <c r="D34" s="66" t="str">
        <f>IF(ISBLANK($A34),"",INDEX(holky!$A$1:$F$130,MATCH($A34,holky!$A$1:$A$130,0),2))</f>
        <v>Dušková Laura</v>
      </c>
      <c r="E34" s="67">
        <f>IF(ISBLANK($A34),"",INDEX(holky!$A$1:$F$130,MATCH($A34,holky!$A$1:$A$130,0),3))</f>
        <v>2012</v>
      </c>
      <c r="F34" s="67" t="str">
        <f>IF(ISBLANK($A34),"",INDEX(holky!$A$1:$F$130,MATCH($A34,holky!$A$1:$A$130,0),4))</f>
        <v>U13</v>
      </c>
      <c r="G34" s="66" t="str">
        <f>IF(ISBLANK($A34),"",INDEX(holky!$A$1:$F$130,MATCH($A34,holky!$A$1:$A$130,0),5))</f>
        <v>Ústí nad Orlicí TTC</v>
      </c>
      <c r="H34" s="69" t="str">
        <f>IF(ISBLANK($A34),"",INDEX(holky!$A$1:$F$130,MATCH($A34,holky!$A$1:$A$130,0),6))</f>
        <v>PA</v>
      </c>
      <c r="I34" s="15"/>
      <c r="J34" s="16"/>
      <c r="K34" s="16"/>
      <c r="L34" s="16"/>
      <c r="M34" s="17"/>
      <c r="N34" s="19"/>
      <c r="O34" s="18"/>
      <c r="P34" s="19">
        <f t="shared" si="0"/>
        <v>0</v>
      </c>
    </row>
    <row r="35" spans="1:16" ht="15.6" hidden="1" x14ac:dyDescent="0.3">
      <c r="A35" s="75">
        <v>86765</v>
      </c>
      <c r="B35" s="15"/>
      <c r="C35" s="13"/>
      <c r="D35" s="66" t="str">
        <f>IF(ISBLANK($A35),"",INDEX(holky!$A$1:$F$130,MATCH($A35,holky!$A$1:$A$130,0),2))</f>
        <v>Opicová Dora</v>
      </c>
      <c r="E35" s="67">
        <f>IF(ISBLANK($A35),"",INDEX(holky!$A$1:$F$130,MATCH($A35,holky!$A$1:$A$130,0),3))</f>
        <v>2012</v>
      </c>
      <c r="F35" s="67" t="str">
        <f>IF(ISBLANK($A35),"",INDEX(holky!$A$1:$F$130,MATCH($A35,holky!$A$1:$A$130,0),4))</f>
        <v>U13</v>
      </c>
      <c r="G35" s="66" t="str">
        <f>IF(ISBLANK($A35),"",INDEX(holky!$A$1:$F$130,MATCH($A35,holky!$A$1:$A$130,0),5))</f>
        <v>Butoves</v>
      </c>
      <c r="H35" s="69" t="str">
        <f>IF(ISBLANK($A35),"",INDEX(holky!$A$1:$F$130,MATCH($A35,holky!$A$1:$A$130,0),6))</f>
        <v>HK</v>
      </c>
      <c r="I35" s="15"/>
      <c r="J35" s="16"/>
      <c r="K35" s="16"/>
      <c r="L35" s="16"/>
      <c r="M35" s="17"/>
      <c r="N35" s="19"/>
      <c r="O35" s="18"/>
      <c r="P35" s="19">
        <f t="shared" si="0"/>
        <v>0</v>
      </c>
    </row>
    <row r="36" spans="1:16" ht="15.6" hidden="1" x14ac:dyDescent="0.3">
      <c r="A36" s="2">
        <v>85813</v>
      </c>
      <c r="B36" s="15"/>
      <c r="C36" s="13"/>
      <c r="D36" s="66" t="str">
        <f>IF(ISBLANK($A36),"",INDEX(holky!$A$1:$F$130,MATCH($A36,holky!$A$1:$A$130,0),2))</f>
        <v>Vlášková Denisa</v>
      </c>
      <c r="E36" s="67">
        <f>IF(ISBLANK($A36),"",INDEX(holky!$A$1:$F$130,MATCH($A36,holky!$A$1:$A$130,0),3))</f>
        <v>2011</v>
      </c>
      <c r="F36" s="67" t="str">
        <f>IF(ISBLANK($A36),"",INDEX(holky!$A$1:$F$130,MATCH($A36,holky!$A$1:$A$130,0),4))</f>
        <v>U15</v>
      </c>
      <c r="G36" s="66" t="str">
        <f>IF(ISBLANK($A36),"",INDEX(holky!$A$1:$F$130,MATCH($A36,holky!$A$1:$A$130,0),5))</f>
        <v>Josefov Sokol</v>
      </c>
      <c r="H36" s="69" t="str">
        <f>IF(ISBLANK($A36),"",INDEX(holky!$A$1:$F$130,MATCH($A36,holky!$A$1:$A$130,0),6))</f>
        <v>HK</v>
      </c>
      <c r="I36" s="15"/>
      <c r="J36" s="16"/>
      <c r="K36" s="16"/>
      <c r="L36" s="16"/>
      <c r="M36" s="17"/>
      <c r="N36" s="19"/>
      <c r="O36" s="18"/>
      <c r="P36" s="19">
        <f t="shared" si="0"/>
        <v>0</v>
      </c>
    </row>
    <row r="38" spans="1:16" x14ac:dyDescent="0.3">
      <c r="C38" s="2"/>
      <c r="E38" s="2"/>
      <c r="F38" s="2"/>
      <c r="H38" s="2"/>
    </row>
    <row r="40" spans="1:16" ht="15.6" x14ac:dyDescent="0.3">
      <c r="H40" s="40"/>
    </row>
    <row r="41" spans="1:16" ht="15.6" x14ac:dyDescent="0.3">
      <c r="H41" s="40"/>
    </row>
    <row r="42" spans="1:16" ht="15.6" x14ac:dyDescent="0.3">
      <c r="B42" s="40"/>
      <c r="H42" s="40"/>
      <c r="I42" s="45"/>
      <c r="J42" s="45"/>
      <c r="K42" s="45"/>
      <c r="L42" s="45"/>
      <c r="M42" s="45"/>
      <c r="N42" s="45"/>
      <c r="O42" s="45"/>
      <c r="P42" s="40"/>
    </row>
    <row r="43" spans="1:16" ht="15.6" x14ac:dyDescent="0.3">
      <c r="D43" s="124"/>
      <c r="E43" s="124"/>
      <c r="F43" s="72"/>
      <c r="H43" s="40"/>
    </row>
    <row r="44" spans="1:16" ht="15.6" x14ac:dyDescent="0.3">
      <c r="C44" s="2"/>
      <c r="D44" s="124"/>
      <c r="E44" s="124"/>
      <c r="F44" s="72"/>
      <c r="H44" s="40"/>
    </row>
    <row r="45" spans="1:16" ht="15.6" x14ac:dyDescent="0.3">
      <c r="H45" s="40"/>
    </row>
    <row r="46" spans="1:16" ht="15.6" x14ac:dyDescent="0.3">
      <c r="H46" s="40"/>
    </row>
  </sheetData>
  <sheetProtection autoFilter="0"/>
  <autoFilter ref="B3:H4"/>
  <sortState ref="A5:P36">
    <sortCondition descending="1" ref="P5:P36"/>
    <sortCondition descending="1" ref="O5:O36"/>
  </sortState>
  <mergeCells count="14">
    <mergeCell ref="D44:E44"/>
    <mergeCell ref="H3:H4"/>
    <mergeCell ref="D1:F2"/>
    <mergeCell ref="D43:E43"/>
    <mergeCell ref="F3:F4"/>
    <mergeCell ref="G1:K2"/>
    <mergeCell ref="L1:P2"/>
    <mergeCell ref="O3:O4"/>
    <mergeCell ref="P3:P4"/>
    <mergeCell ref="B1:C2"/>
    <mergeCell ref="B3:B4"/>
    <mergeCell ref="D3:D4"/>
    <mergeCell ref="E3:E4"/>
    <mergeCell ref="G3:G4"/>
  </mergeCells>
  <phoneticPr fontId="27" type="noConversion"/>
  <pageMargins left="0.7" right="0.7" top="0.78740157499999996" bottom="0.78740157499999996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T81"/>
  <sheetViews>
    <sheetView topLeftCell="B1" zoomScale="85" zoomScaleNormal="85" workbookViewId="0">
      <selection activeCell="D1" sqref="D1:F2"/>
    </sheetView>
  </sheetViews>
  <sheetFormatPr defaultColWidth="9.109375" defaultRowHeight="14.4" x14ac:dyDescent="0.3"/>
  <cols>
    <col min="1" max="1" width="9.109375" style="2" hidden="1" customWidth="1"/>
    <col min="2" max="2" width="7.6640625" style="26" bestFit="1" customWidth="1"/>
    <col min="3" max="3" width="6.6640625" style="26" bestFit="1" customWidth="1"/>
    <col min="4" max="4" width="19.33203125" style="2" bestFit="1" customWidth="1"/>
    <col min="5" max="5" width="12.6640625" style="26" bestFit="1" customWidth="1"/>
    <col min="6" max="6" width="10" style="26" customWidth="1"/>
    <col min="7" max="7" width="24.44140625" style="2" bestFit="1" customWidth="1"/>
    <col min="8" max="8" width="5.109375" style="2" bestFit="1" customWidth="1"/>
    <col min="9" max="14" width="12.109375" style="2" customWidth="1"/>
    <col min="15" max="15" width="11.44140625" style="2" customWidth="1"/>
    <col min="16" max="16" width="12.109375" style="2" customWidth="1"/>
    <col min="17" max="16384" width="9.109375" style="2"/>
  </cols>
  <sheetData>
    <row r="1" spans="1:20" ht="20.25" customHeight="1" x14ac:dyDescent="0.3">
      <c r="B1" s="120" t="s">
        <v>194</v>
      </c>
      <c r="C1" s="120"/>
      <c r="D1" s="120" t="s">
        <v>114</v>
      </c>
      <c r="E1" s="120"/>
      <c r="F1" s="120"/>
      <c r="G1" s="120" t="s">
        <v>562</v>
      </c>
      <c r="H1" s="120"/>
      <c r="I1" s="120"/>
      <c r="J1" s="120"/>
      <c r="K1" s="120"/>
      <c r="L1" s="120" t="s">
        <v>528</v>
      </c>
      <c r="M1" s="122"/>
      <c r="N1" s="122"/>
      <c r="O1" s="122"/>
      <c r="P1" s="122"/>
    </row>
    <row r="2" spans="1:20" ht="20.25" customHeight="1" thickBot="1" x14ac:dyDescent="0.3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3"/>
      <c r="M2" s="123"/>
      <c r="N2" s="123"/>
      <c r="O2" s="123"/>
      <c r="P2" s="123"/>
    </row>
    <row r="3" spans="1:20" ht="15.6" x14ac:dyDescent="0.3">
      <c r="B3" s="114" t="s">
        <v>0</v>
      </c>
      <c r="C3" s="3"/>
      <c r="D3" s="118" t="s">
        <v>1</v>
      </c>
      <c r="E3" s="118" t="s">
        <v>189</v>
      </c>
      <c r="F3" s="118" t="s">
        <v>191</v>
      </c>
      <c r="G3" s="118" t="s">
        <v>2</v>
      </c>
      <c r="H3" s="116" t="s">
        <v>177</v>
      </c>
      <c r="I3" s="4" t="s">
        <v>563</v>
      </c>
      <c r="J3" s="5" t="s">
        <v>564</v>
      </c>
      <c r="K3" s="5" t="s">
        <v>560</v>
      </c>
      <c r="L3" s="5" t="s">
        <v>563</v>
      </c>
      <c r="M3" s="6" t="s">
        <v>564</v>
      </c>
      <c r="N3" s="7" t="s">
        <v>565</v>
      </c>
      <c r="O3" s="127" t="s">
        <v>15</v>
      </c>
      <c r="P3" s="125" t="s">
        <v>16</v>
      </c>
    </row>
    <row r="4" spans="1:20" x14ac:dyDescent="0.3">
      <c r="B4" s="115"/>
      <c r="C4" s="8" t="s">
        <v>83</v>
      </c>
      <c r="D4" s="119"/>
      <c r="E4" s="119"/>
      <c r="F4" s="119"/>
      <c r="G4" s="119"/>
      <c r="H4" s="117"/>
      <c r="I4" s="9">
        <v>45549</v>
      </c>
      <c r="J4" s="10">
        <v>45584</v>
      </c>
      <c r="K4" s="10">
        <v>45619</v>
      </c>
      <c r="L4" s="10">
        <v>45662</v>
      </c>
      <c r="M4" s="10">
        <v>45703</v>
      </c>
      <c r="N4" s="11">
        <v>45738</v>
      </c>
      <c r="O4" s="128"/>
      <c r="P4" s="126"/>
    </row>
    <row r="5" spans="1:20" s="25" customFormat="1" ht="15.6" x14ac:dyDescent="0.3">
      <c r="A5" s="25">
        <v>83968</v>
      </c>
      <c r="B5" s="12" t="s">
        <v>3</v>
      </c>
      <c r="C5" s="13" t="s">
        <v>3</v>
      </c>
      <c r="D5" s="66" t="str">
        <f>IF(ISBLANK($A5),"",INDEX(kluci!$A$1:$F$361,MATCH($A5,kluci!$A$1:$A$361,0),2))</f>
        <v>Kosina Vojtěch</v>
      </c>
      <c r="E5" s="67">
        <f>IF(ISBLANK($A5),"",INDEX(kluci!$A$1:$F$361,MATCH($A5,kluci!$A$1:$A$361,0),3))</f>
        <v>2015</v>
      </c>
      <c r="F5" s="67" t="str">
        <f>IF(ISBLANK($A5),"",INDEX(kluci!$A$1:$F$361,MATCH($A5,kluci!$A$1:$A$361,0),4))</f>
        <v>U11</v>
      </c>
      <c r="G5" s="66" t="str">
        <f>IF(ISBLANK($A5),"",INDEX(kluci!$A$1:$F$361,MATCH($A5,kluci!$A$1:$A$361,0),5))</f>
        <v>Hostinné Tatran</v>
      </c>
      <c r="H5" s="68" t="str">
        <f>IF(ISBLANK($A5),"",INDEX(kluci!$A$1:$F$361,MATCH($A5,kluci!$A$1:$A$361,0),6))</f>
        <v>HK</v>
      </c>
      <c r="I5" s="15">
        <v>60</v>
      </c>
      <c r="J5" s="16">
        <v>120</v>
      </c>
      <c r="K5" s="16">
        <v>90</v>
      </c>
      <c r="L5" s="16">
        <v>60</v>
      </c>
      <c r="M5" s="16"/>
      <c r="N5" s="19"/>
      <c r="O5" s="18">
        <v>60</v>
      </c>
      <c r="P5" s="19">
        <f>SUM(I5:N5)-O5</f>
        <v>270</v>
      </c>
      <c r="R5" s="46"/>
      <c r="S5" s="46"/>
      <c r="T5" s="47"/>
    </row>
    <row r="6" spans="1:20" s="25" customFormat="1" ht="15.6" x14ac:dyDescent="0.3">
      <c r="A6" s="25">
        <v>71094</v>
      </c>
      <c r="B6" s="12" t="s">
        <v>4</v>
      </c>
      <c r="C6" s="13" t="s">
        <v>646</v>
      </c>
      <c r="D6" s="66" t="str">
        <f>IF(ISBLANK($A6),"",INDEX(kluci!$A$1:$F$361,MATCH($A6,kluci!$A$1:$A$361,0),2))</f>
        <v>Gorol Adam</v>
      </c>
      <c r="E6" s="67">
        <f>IF(ISBLANK($A6),"",INDEX(kluci!$A$1:$F$361,MATCH($A6,kluci!$A$1:$A$361,0),3))</f>
        <v>2012</v>
      </c>
      <c r="F6" s="67" t="str">
        <f>IF(ISBLANK($A6),"",INDEX(kluci!$A$1:$F$361,MATCH($A6,kluci!$A$1:$A$361,0),4))</f>
        <v>U13</v>
      </c>
      <c r="G6" s="66" t="str">
        <f>IF(ISBLANK($A6),"",INDEX(kluci!$A$1:$F$361,MATCH($A6,kluci!$A$1:$A$361,0),5))</f>
        <v>Josefov Sokol</v>
      </c>
      <c r="H6" s="68" t="str">
        <f>IF(ISBLANK($A6),"",INDEX(kluci!$A$1:$F$361,MATCH($A6,kluci!$A$1:$A$361,0),6))</f>
        <v>HK</v>
      </c>
      <c r="I6" s="15">
        <v>120</v>
      </c>
      <c r="J6" s="16"/>
      <c r="K6" s="16"/>
      <c r="L6" s="16">
        <v>120</v>
      </c>
      <c r="M6" s="16"/>
      <c r="N6" s="19"/>
      <c r="O6" s="18"/>
      <c r="P6" s="19">
        <f>SUM(I6:N6)-O6</f>
        <v>240</v>
      </c>
      <c r="R6" s="46"/>
      <c r="S6" s="46"/>
      <c r="T6" s="47"/>
    </row>
    <row r="7" spans="1:20" s="25" customFormat="1" ht="15.6" x14ac:dyDescent="0.3">
      <c r="A7" s="25">
        <v>82113</v>
      </c>
      <c r="B7" s="12" t="s">
        <v>78</v>
      </c>
      <c r="C7" s="13" t="s">
        <v>646</v>
      </c>
      <c r="D7" s="66" t="str">
        <f>IF(ISBLANK($A7),"",INDEX(kluci!$A$1:$F$361,MATCH($A7,kluci!$A$1:$A$361,0),2))</f>
        <v>Horák Antonín</v>
      </c>
      <c r="E7" s="67">
        <f>IF(ISBLANK($A7),"",INDEX(kluci!$A$1:$F$361,MATCH($A7,kluci!$A$1:$A$361,0),3))</f>
        <v>2012</v>
      </c>
      <c r="F7" s="67" t="str">
        <f>IF(ISBLANK($A7),"",INDEX(kluci!$A$1:$F$361,MATCH($A7,kluci!$A$1:$A$361,0),4))</f>
        <v>U13</v>
      </c>
      <c r="G7" s="66" t="str">
        <f>IF(ISBLANK($A7),"",INDEX(kluci!$A$1:$F$361,MATCH($A7,kluci!$A$1:$A$361,0),5))</f>
        <v>TJ Sokol PP H. Králové 2</v>
      </c>
      <c r="H7" s="68" t="str">
        <f>IF(ISBLANK($A7),"",INDEX(kluci!$A$1:$F$361,MATCH($A7,kluci!$A$1:$A$361,0),6))</f>
        <v>HK</v>
      </c>
      <c r="I7" s="15">
        <v>60</v>
      </c>
      <c r="J7" s="16"/>
      <c r="K7" s="16">
        <v>60</v>
      </c>
      <c r="L7" s="16">
        <v>90</v>
      </c>
      <c r="M7" s="16"/>
      <c r="N7" s="19"/>
      <c r="O7" s="18"/>
      <c r="P7" s="19">
        <f>SUM(I7:N7)-O7</f>
        <v>210</v>
      </c>
      <c r="R7" s="46"/>
      <c r="S7" s="46"/>
      <c r="T7" s="47"/>
    </row>
    <row r="8" spans="1:20" s="25" customFormat="1" ht="15.75" x14ac:dyDescent="0.25">
      <c r="A8" s="25">
        <v>85513</v>
      </c>
      <c r="B8" s="12" t="s">
        <v>361</v>
      </c>
      <c r="C8" s="13" t="s">
        <v>549</v>
      </c>
      <c r="D8" s="66" t="str">
        <f>IF(ISBLANK($A8),"",INDEX(kluci!$A$1:$F$361,MATCH($A8,kluci!$A$1:$A$361,0),2))</f>
        <v>Rumpli Šimon</v>
      </c>
      <c r="E8" s="67">
        <f>IF(ISBLANK($A8),"",INDEX(kluci!$A$1:$F$361,MATCH($A8,kluci!$A$1:$A$361,0),3))</f>
        <v>2012</v>
      </c>
      <c r="F8" s="67" t="str">
        <f>IF(ISBLANK($A8),"",INDEX(kluci!$A$1:$F$361,MATCH($A8,kluci!$A$1:$A$361,0),4))</f>
        <v>U13</v>
      </c>
      <c r="G8" s="66" t="str">
        <f>IF(ISBLANK($A8),"",INDEX(kluci!$A$1:$F$361,MATCH($A8,kluci!$A$1:$A$361,0),5))</f>
        <v>Pardubice Tesla</v>
      </c>
      <c r="H8" s="68" t="str">
        <f>IF(ISBLANK($A8),"",INDEX(kluci!$A$1:$F$361,MATCH($A8,kluci!$A$1:$A$361,0),6))</f>
        <v>PA</v>
      </c>
      <c r="I8" s="15">
        <v>15</v>
      </c>
      <c r="J8" s="16">
        <v>90</v>
      </c>
      <c r="K8" s="16">
        <v>30</v>
      </c>
      <c r="L8" s="16">
        <v>30</v>
      </c>
      <c r="M8" s="16"/>
      <c r="N8" s="19"/>
      <c r="O8" s="18">
        <v>15</v>
      </c>
      <c r="P8" s="19">
        <f>SUM(I8:N8)-O8</f>
        <v>150</v>
      </c>
      <c r="R8" s="46"/>
      <c r="S8" s="46"/>
      <c r="T8" s="47"/>
    </row>
    <row r="9" spans="1:20" s="25" customFormat="1" ht="15.75" x14ac:dyDescent="0.25">
      <c r="A9" s="25">
        <v>81481</v>
      </c>
      <c r="B9" s="12" t="s">
        <v>361</v>
      </c>
      <c r="C9" s="13" t="s">
        <v>549</v>
      </c>
      <c r="D9" s="66" t="str">
        <f>IF(ISBLANK($A9),"",INDEX(kluci!$A$1:$F$361,MATCH($A9,kluci!$A$1:$A$361,0),2))</f>
        <v>Mackowiak Matyáš</v>
      </c>
      <c r="E9" s="67">
        <f>IF(ISBLANK($A9),"",INDEX(kluci!$A$1:$F$361,MATCH($A9,kluci!$A$1:$A$361,0),3))</f>
        <v>2013</v>
      </c>
      <c r="F9" s="67" t="str">
        <f>IF(ISBLANK($A9),"",INDEX(kluci!$A$1:$F$361,MATCH($A9,kluci!$A$1:$A$361,0),4))</f>
        <v>U13</v>
      </c>
      <c r="G9" s="66" t="str">
        <f>IF(ISBLANK($A9),"",INDEX(kluci!$A$1:$F$361,MATCH($A9,kluci!$A$1:$A$361,0),5))</f>
        <v>Ústí nad Orlicí TTC</v>
      </c>
      <c r="H9" s="68" t="str">
        <f>IF(ISBLANK($A9),"",INDEX(kluci!$A$1:$F$361,MATCH($A9,kluci!$A$1:$A$361,0),6))</f>
        <v>PA</v>
      </c>
      <c r="I9" s="15">
        <v>15</v>
      </c>
      <c r="J9" s="16">
        <v>60</v>
      </c>
      <c r="K9" s="16">
        <v>60</v>
      </c>
      <c r="L9" s="16">
        <v>30</v>
      </c>
      <c r="M9" s="16"/>
      <c r="N9" s="19"/>
      <c r="O9" s="18">
        <v>15</v>
      </c>
      <c r="P9" s="19">
        <f>SUM(I9:N9)-O9</f>
        <v>150</v>
      </c>
      <c r="R9" s="46"/>
      <c r="S9" s="46"/>
      <c r="T9" s="47"/>
    </row>
    <row r="10" spans="1:20" s="25" customFormat="1" ht="15.75" x14ac:dyDescent="0.25">
      <c r="A10" s="25">
        <v>84231</v>
      </c>
      <c r="B10" s="12" t="s">
        <v>77</v>
      </c>
      <c r="C10" s="13" t="s">
        <v>4</v>
      </c>
      <c r="D10" s="66" t="str">
        <f>IF(ISBLANK($A10),"",INDEX(kluci!$A$1:$F$361,MATCH($A10,kluci!$A$1:$A$361,0),2))</f>
        <v>Šimek Tomáš</v>
      </c>
      <c r="E10" s="67">
        <f>IF(ISBLANK($A10),"",INDEX(kluci!$A$1:$F$361,MATCH($A10,kluci!$A$1:$A$361,0),3))</f>
        <v>2012</v>
      </c>
      <c r="F10" s="67" t="str">
        <f>IF(ISBLANK($A10),"",INDEX(kluci!$A$1:$F$361,MATCH($A10,kluci!$A$1:$A$361,0),4))</f>
        <v>U13</v>
      </c>
      <c r="G10" s="66" t="str">
        <f>IF(ISBLANK($A10),"",INDEX(kluci!$A$1:$F$361,MATCH($A10,kluci!$A$1:$A$361,0),5))</f>
        <v>Pardubice Tesla</v>
      </c>
      <c r="H10" s="68" t="str">
        <f>IF(ISBLANK($A10),"",INDEX(kluci!$A$1:$F$361,MATCH($A10,kluci!$A$1:$A$361,0),6))</f>
        <v>PA</v>
      </c>
      <c r="I10" s="15">
        <v>30</v>
      </c>
      <c r="J10" s="16"/>
      <c r="K10" s="16">
        <v>120</v>
      </c>
      <c r="L10" s="16"/>
      <c r="M10" s="16"/>
      <c r="N10" s="19"/>
      <c r="O10" s="18"/>
      <c r="P10" s="19">
        <f>SUM(I10:N10)-O10</f>
        <v>150</v>
      </c>
      <c r="R10" s="46"/>
      <c r="S10" s="46"/>
      <c r="T10" s="47"/>
    </row>
    <row r="11" spans="1:20" s="25" customFormat="1" ht="15.75" x14ac:dyDescent="0.25">
      <c r="A11" s="25">
        <v>86301</v>
      </c>
      <c r="B11" s="12" t="s">
        <v>14</v>
      </c>
      <c r="C11" s="13" t="s">
        <v>14</v>
      </c>
      <c r="D11" s="66" t="str">
        <f>IF(ISBLANK($A11),"",INDEX(kluci!$A$1:$F$361,MATCH($A11,kluci!$A$1:$A$361,0),2))</f>
        <v>Klíma Josef</v>
      </c>
      <c r="E11" s="67">
        <f>IF(ISBLANK($A11),"",INDEX(kluci!$A$1:$F$361,MATCH($A11,kluci!$A$1:$A$361,0),3))</f>
        <v>2012</v>
      </c>
      <c r="F11" s="67" t="str">
        <f>IF(ISBLANK($A11),"",INDEX(kluci!$A$1:$F$361,MATCH($A11,kluci!$A$1:$A$361,0),4))</f>
        <v>U13</v>
      </c>
      <c r="G11" s="66" t="str">
        <f>IF(ISBLANK($A11),"",INDEX(kluci!$A$1:$F$361,MATCH($A11,kluci!$A$1:$A$361,0),5))</f>
        <v>Butoves</v>
      </c>
      <c r="H11" s="68" t="str">
        <f>IF(ISBLANK($A11),"",INDEX(kluci!$A$1:$F$361,MATCH($A11,kluci!$A$1:$A$361,0),6))</f>
        <v>HK</v>
      </c>
      <c r="I11" s="15">
        <v>8</v>
      </c>
      <c r="J11" s="16">
        <v>60</v>
      </c>
      <c r="K11" s="16">
        <v>30</v>
      </c>
      <c r="L11" s="16">
        <v>30</v>
      </c>
      <c r="M11" s="16"/>
      <c r="N11" s="19"/>
      <c r="O11" s="18">
        <v>8</v>
      </c>
      <c r="P11" s="19">
        <f>SUM(I11:N11)-O11</f>
        <v>120</v>
      </c>
      <c r="R11" s="46"/>
      <c r="S11" s="46"/>
      <c r="T11" s="47"/>
    </row>
    <row r="12" spans="1:20" s="25" customFormat="1" ht="15.75" x14ac:dyDescent="0.25">
      <c r="A12" s="25">
        <v>82624</v>
      </c>
      <c r="B12" s="12" t="s">
        <v>13</v>
      </c>
      <c r="C12" s="13" t="s">
        <v>536</v>
      </c>
      <c r="D12" s="66" t="str">
        <f>IF(ISBLANK($A12),"",INDEX(kluci!$A$1:$F$361,MATCH($A12,kluci!$A$1:$A$361,0),2))</f>
        <v>Sedlák Petr</v>
      </c>
      <c r="E12" s="67">
        <f>IF(ISBLANK($A12),"",INDEX(kluci!$A$1:$F$361,MATCH($A12,kluci!$A$1:$A$361,0),3))</f>
        <v>2012</v>
      </c>
      <c r="F12" s="67" t="str">
        <f>IF(ISBLANK($A12),"",INDEX(kluci!$A$1:$F$361,MATCH($A12,kluci!$A$1:$A$361,0),4))</f>
        <v>U13</v>
      </c>
      <c r="G12" s="66" t="str">
        <f>IF(ISBLANK($A12),"",INDEX(kluci!$A$1:$F$361,MATCH($A12,kluci!$A$1:$A$361,0),5))</f>
        <v>Chrudim Sokol</v>
      </c>
      <c r="H12" s="68" t="str">
        <f>IF(ISBLANK($A12),"",INDEX(kluci!$A$1:$F$361,MATCH($A12,kluci!$A$1:$A$361,0),6))</f>
        <v>PA</v>
      </c>
      <c r="I12" s="15">
        <v>30</v>
      </c>
      <c r="J12" s="16"/>
      <c r="K12" s="16">
        <v>30</v>
      </c>
      <c r="L12" s="16">
        <v>60</v>
      </c>
      <c r="M12" s="16"/>
      <c r="N12" s="19"/>
      <c r="O12" s="18"/>
      <c r="P12" s="19">
        <f>SUM(I12:N12)-O12</f>
        <v>120</v>
      </c>
      <c r="R12" s="46"/>
      <c r="S12" s="46"/>
      <c r="T12" s="47"/>
    </row>
    <row r="13" spans="1:20" s="25" customFormat="1" ht="15.75" x14ac:dyDescent="0.25">
      <c r="A13" s="25">
        <v>82314</v>
      </c>
      <c r="B13" s="12" t="s">
        <v>536</v>
      </c>
      <c r="C13" s="13" t="s">
        <v>13</v>
      </c>
      <c r="D13" s="66" t="str">
        <f>IF(ISBLANK($A13),"",INDEX(kluci!$A$1:$F$361,MATCH($A13,kluci!$A$1:$A$361,0),2))</f>
        <v>Špinar Vincent</v>
      </c>
      <c r="E13" s="67">
        <f>IF(ISBLANK($A13),"",INDEX(kluci!$A$1:$F$361,MATCH($A13,kluci!$A$1:$A$361,0),3))</f>
        <v>2012</v>
      </c>
      <c r="F13" s="67" t="str">
        <f>IF(ISBLANK($A13),"",INDEX(kluci!$A$1:$F$361,MATCH($A13,kluci!$A$1:$A$361,0),4))</f>
        <v>U13</v>
      </c>
      <c r="G13" s="66" t="str">
        <f>IF(ISBLANK($A13),"",INDEX(kluci!$A$1:$F$361,MATCH($A13,kluci!$A$1:$A$361,0),5))</f>
        <v>Dobré SK</v>
      </c>
      <c r="H13" s="68" t="str">
        <f>IF(ISBLANK($A13),"",INDEX(kluci!$A$1:$F$361,MATCH($A13,kluci!$A$1:$A$361,0),6))</f>
        <v>HK</v>
      </c>
      <c r="I13" s="15">
        <v>90</v>
      </c>
      <c r="J13" s="16"/>
      <c r="K13" s="16"/>
      <c r="L13" s="16"/>
      <c r="M13" s="16"/>
      <c r="N13" s="19"/>
      <c r="O13" s="18"/>
      <c r="P13" s="19">
        <f>SUM(I13:N13)-O13</f>
        <v>90</v>
      </c>
      <c r="R13" s="46"/>
      <c r="S13" s="46"/>
      <c r="T13" s="47"/>
    </row>
    <row r="14" spans="1:20" s="25" customFormat="1" ht="15.75" x14ac:dyDescent="0.25">
      <c r="A14" s="25">
        <v>84814</v>
      </c>
      <c r="B14" s="12" t="s">
        <v>536</v>
      </c>
      <c r="C14" s="13" t="s">
        <v>536</v>
      </c>
      <c r="D14" s="66" t="str">
        <f>IF(ISBLANK($A14),"",INDEX(kluci!$A$1:$F$361,MATCH($A14,kluci!$A$1:$A$361,0),2))</f>
        <v>Mach Michal</v>
      </c>
      <c r="E14" s="67">
        <f>IF(ISBLANK($A14),"",INDEX(kluci!$A$1:$F$361,MATCH($A14,kluci!$A$1:$A$361,0),3))</f>
        <v>2012</v>
      </c>
      <c r="F14" s="67" t="str">
        <f>IF(ISBLANK($A14),"",INDEX(kluci!$A$1:$F$361,MATCH($A14,kluci!$A$1:$A$361,0),4))</f>
        <v>U13</v>
      </c>
      <c r="G14" s="66" t="str">
        <f>IF(ISBLANK($A14),"",INDEX(kluci!$A$1:$F$361,MATCH($A14,kluci!$A$1:$A$361,0),5))</f>
        <v>Broumov</v>
      </c>
      <c r="H14" s="68" t="str">
        <f>IF(ISBLANK($A14),"",INDEX(kluci!$A$1:$F$361,MATCH($A14,kluci!$A$1:$A$361,0),6))</f>
        <v>HK</v>
      </c>
      <c r="I14" s="15">
        <v>30</v>
      </c>
      <c r="J14" s="16"/>
      <c r="K14" s="16">
        <v>30</v>
      </c>
      <c r="L14" s="16">
        <v>30</v>
      </c>
      <c r="M14" s="16"/>
      <c r="N14" s="19"/>
      <c r="O14" s="18"/>
      <c r="P14" s="19">
        <f>SUM(I14:N14)-O14</f>
        <v>90</v>
      </c>
      <c r="R14" s="46"/>
      <c r="S14" s="46"/>
      <c r="T14" s="47"/>
    </row>
    <row r="15" spans="1:20" s="25" customFormat="1" ht="15.75" x14ac:dyDescent="0.25">
      <c r="A15" s="25">
        <v>85114</v>
      </c>
      <c r="B15" s="12" t="s">
        <v>22</v>
      </c>
      <c r="C15" s="13" t="s">
        <v>22</v>
      </c>
      <c r="D15" s="66" t="str">
        <f>IF(ISBLANK($A15),"",INDEX(kluci!$A$1:$F$361,MATCH($A15,kluci!$A$1:$A$361,0),2))</f>
        <v>Doleček Bruno</v>
      </c>
      <c r="E15" s="67">
        <f>IF(ISBLANK($A15),"",INDEX(kluci!$A$1:$F$361,MATCH($A15,kluci!$A$1:$A$361,0),3))</f>
        <v>2012</v>
      </c>
      <c r="F15" s="67" t="str">
        <f>IF(ISBLANK($A15),"",INDEX(kluci!$A$1:$F$361,MATCH($A15,kluci!$A$1:$A$361,0),4))</f>
        <v>U13</v>
      </c>
      <c r="G15" s="66" t="str">
        <f>IF(ISBLANK($A15),"",INDEX(kluci!$A$1:$F$361,MATCH($A15,kluci!$A$1:$A$361,0),5))</f>
        <v>Lanškroun TJ</v>
      </c>
      <c r="H15" s="68" t="str">
        <f>IF(ISBLANK($A15),"",INDEX(kluci!$A$1:$F$361,MATCH($A15,kluci!$A$1:$A$361,0),6))</f>
        <v>PA</v>
      </c>
      <c r="I15" s="15">
        <v>15</v>
      </c>
      <c r="J15" s="16">
        <v>30</v>
      </c>
      <c r="K15" s="16">
        <v>15</v>
      </c>
      <c r="L15" s="16">
        <v>2</v>
      </c>
      <c r="M15" s="16"/>
      <c r="N15" s="19"/>
      <c r="O15" s="18">
        <v>2</v>
      </c>
      <c r="P15" s="19">
        <f>SUM(I15:N15)-O15</f>
        <v>60</v>
      </c>
      <c r="R15" s="46"/>
      <c r="S15" s="46"/>
      <c r="T15" s="47"/>
    </row>
    <row r="16" spans="1:20" s="25" customFormat="1" ht="15.75" x14ac:dyDescent="0.25">
      <c r="A16" s="25">
        <v>85509</v>
      </c>
      <c r="B16" s="12" t="s">
        <v>211</v>
      </c>
      <c r="C16" s="13" t="s">
        <v>211</v>
      </c>
      <c r="D16" s="66" t="str">
        <f>IF(ISBLANK($A16),"",INDEX(kluci!$A$1:$F$361,MATCH($A16,kluci!$A$1:$A$361,0),2))</f>
        <v>Jurenka Jaroslav</v>
      </c>
      <c r="E16" s="67">
        <f>IF(ISBLANK($A16),"",INDEX(kluci!$A$1:$F$361,MATCH($A16,kluci!$A$1:$A$361,0),3))</f>
        <v>2012</v>
      </c>
      <c r="F16" s="67" t="str">
        <f>IF(ISBLANK($A16),"",INDEX(kluci!$A$1:$F$361,MATCH($A16,kluci!$A$1:$A$361,0),4))</f>
        <v>U13</v>
      </c>
      <c r="G16" s="66" t="str">
        <f>IF(ISBLANK($A16),"",INDEX(kluci!$A$1:$F$361,MATCH($A16,kluci!$A$1:$A$361,0),5))</f>
        <v>Pardubice Tesla</v>
      </c>
      <c r="H16" s="68" t="str">
        <f>IF(ISBLANK($A16),"",INDEX(kluci!$A$1:$F$361,MATCH($A16,kluci!$A$1:$A$361,0),6))</f>
        <v>PA</v>
      </c>
      <c r="I16" s="15"/>
      <c r="J16" s="16">
        <v>30</v>
      </c>
      <c r="K16" s="16">
        <v>15</v>
      </c>
      <c r="L16" s="16">
        <v>15</v>
      </c>
      <c r="M16" s="16"/>
      <c r="N16" s="19"/>
      <c r="O16" s="18"/>
      <c r="P16" s="19">
        <f>SUM(I16:N16)-O16</f>
        <v>60</v>
      </c>
      <c r="R16" s="46"/>
      <c r="S16" s="46"/>
      <c r="T16" s="47"/>
    </row>
    <row r="17" spans="1:20" s="25" customFormat="1" ht="15.75" x14ac:dyDescent="0.25">
      <c r="A17" s="25">
        <v>85482</v>
      </c>
      <c r="B17" s="12" t="s">
        <v>204</v>
      </c>
      <c r="C17" s="13" t="s">
        <v>204</v>
      </c>
      <c r="D17" s="66" t="str">
        <f>IF(ISBLANK($A17),"",INDEX(kluci!$A$1:$F$361,MATCH($A17,kluci!$A$1:$A$361,0),2))</f>
        <v>Kössler Matěj</v>
      </c>
      <c r="E17" s="67">
        <f>IF(ISBLANK($A17),"",INDEX(kluci!$A$1:$F$361,MATCH($A17,kluci!$A$1:$A$361,0),3))</f>
        <v>2012</v>
      </c>
      <c r="F17" s="67" t="str">
        <f>IF(ISBLANK($A17),"",INDEX(kluci!$A$1:$F$361,MATCH($A17,kluci!$A$1:$A$361,0),4))</f>
        <v>U13</v>
      </c>
      <c r="G17" s="66" t="str">
        <f>IF(ISBLANK($A17),"",INDEX(kluci!$A$1:$F$361,MATCH($A17,kluci!$A$1:$A$361,0),5))</f>
        <v>Polička</v>
      </c>
      <c r="H17" s="68" t="str">
        <f>IF(ISBLANK($A17),"",INDEX(kluci!$A$1:$F$361,MATCH($A17,kluci!$A$1:$A$361,0),6))</f>
        <v>PA</v>
      </c>
      <c r="I17" s="15">
        <v>6</v>
      </c>
      <c r="J17" s="16">
        <v>30</v>
      </c>
      <c r="K17" s="16"/>
      <c r="L17" s="16">
        <v>15</v>
      </c>
      <c r="M17" s="16"/>
      <c r="N17" s="19"/>
      <c r="O17" s="18"/>
      <c r="P17" s="19">
        <f>SUM(I17:N17)-O17</f>
        <v>51</v>
      </c>
      <c r="R17" s="46"/>
      <c r="S17" s="46"/>
      <c r="T17" s="47"/>
    </row>
    <row r="18" spans="1:20" s="25" customFormat="1" ht="15.75" x14ac:dyDescent="0.25">
      <c r="A18" s="25">
        <v>80274</v>
      </c>
      <c r="B18" s="12" t="s">
        <v>20</v>
      </c>
      <c r="C18" s="13" t="s">
        <v>612</v>
      </c>
      <c r="D18" s="66" t="str">
        <f>IF(ISBLANK($A18),"",INDEX(kluci!$A$1:$F$361,MATCH($A18,kluci!$A$1:$A$361,0),2))</f>
        <v>Bartoš Dominik</v>
      </c>
      <c r="E18" s="67">
        <f>IF(ISBLANK($A18),"",INDEX(kluci!$A$1:$F$361,MATCH($A18,kluci!$A$1:$A$361,0),3))</f>
        <v>2013</v>
      </c>
      <c r="F18" s="67" t="str">
        <f>IF(ISBLANK($A18),"",INDEX(kluci!$A$1:$F$361,MATCH($A18,kluci!$A$1:$A$361,0),4))</f>
        <v>U13</v>
      </c>
      <c r="G18" s="66" t="str">
        <f>IF(ISBLANK($A18),"",INDEX(kluci!$A$1:$F$361,MATCH($A18,kluci!$A$1:$A$361,0),5))</f>
        <v>Hostinné Tatran</v>
      </c>
      <c r="H18" s="68" t="str">
        <f>IF(ISBLANK($A18),"",INDEX(kluci!$A$1:$F$361,MATCH($A18,kluci!$A$1:$A$361,0),6))</f>
        <v>HK</v>
      </c>
      <c r="I18" s="22">
        <v>30</v>
      </c>
      <c r="J18" s="14"/>
      <c r="K18" s="14"/>
      <c r="L18" s="14">
        <v>15</v>
      </c>
      <c r="M18" s="14"/>
      <c r="N18" s="19"/>
      <c r="O18" s="21"/>
      <c r="P18" s="23">
        <f>SUM(I18:N18)-O18</f>
        <v>45</v>
      </c>
      <c r="R18" s="46"/>
      <c r="S18" s="46"/>
      <c r="T18" s="47"/>
    </row>
    <row r="19" spans="1:20" s="25" customFormat="1" ht="15.75" x14ac:dyDescent="0.25">
      <c r="A19" s="25">
        <v>81159</v>
      </c>
      <c r="B19" s="12" t="s">
        <v>19</v>
      </c>
      <c r="C19" s="13" t="s">
        <v>20</v>
      </c>
      <c r="D19" s="66" t="str">
        <f>IF(ISBLANK($A19),"",INDEX(kluci!$A$1:$F$361,MATCH($A19,kluci!$A$1:$A$361,0),2))</f>
        <v>Ducháč Jan</v>
      </c>
      <c r="E19" s="67">
        <f>IF(ISBLANK($A19),"",INDEX(kluci!$A$1:$F$361,MATCH($A19,kluci!$A$1:$A$361,0),3))</f>
        <v>2012</v>
      </c>
      <c r="F19" s="67" t="str">
        <f>IF(ISBLANK($A19),"",INDEX(kluci!$A$1:$F$361,MATCH($A19,kluci!$A$1:$A$361,0),4))</f>
        <v>U13</v>
      </c>
      <c r="G19" s="66" t="str">
        <f>IF(ISBLANK($A19),"",INDEX(kluci!$A$1:$F$361,MATCH($A19,kluci!$A$1:$A$361,0),5))</f>
        <v>Česká Skalice</v>
      </c>
      <c r="H19" s="68" t="str">
        <f>IF(ISBLANK($A19),"",INDEX(kluci!$A$1:$F$361,MATCH($A19,kluci!$A$1:$A$361,0),6))</f>
        <v>HK</v>
      </c>
      <c r="I19" s="15">
        <v>4</v>
      </c>
      <c r="J19" s="16">
        <v>30</v>
      </c>
      <c r="K19" s="16"/>
      <c r="L19" s="16">
        <v>1</v>
      </c>
      <c r="M19" s="16"/>
      <c r="N19" s="19"/>
      <c r="O19" s="18"/>
      <c r="P19" s="19">
        <f>SUM(I19:N19)-O19</f>
        <v>35</v>
      </c>
      <c r="R19" s="46"/>
      <c r="S19" s="46"/>
      <c r="T19" s="47"/>
    </row>
    <row r="20" spans="1:20" s="25" customFormat="1" ht="15.75" x14ac:dyDescent="0.25">
      <c r="A20" s="25">
        <v>85512</v>
      </c>
      <c r="B20" s="12" t="s">
        <v>205</v>
      </c>
      <c r="C20" s="13" t="s">
        <v>612</v>
      </c>
      <c r="D20" s="66" t="str">
        <f>IF(ISBLANK($A20),"",INDEX(kluci!$A$1:$F$361,MATCH($A20,kluci!$A$1:$A$361,0),2))</f>
        <v>Kupka Ondřej</v>
      </c>
      <c r="E20" s="67">
        <f>IF(ISBLANK($A20),"",INDEX(kluci!$A$1:$F$361,MATCH($A20,kluci!$A$1:$A$361,0),3))</f>
        <v>2013</v>
      </c>
      <c r="F20" s="67" t="str">
        <f>IF(ISBLANK($A20),"",INDEX(kluci!$A$1:$F$361,MATCH($A20,kluci!$A$1:$A$361,0),4))</f>
        <v>U13</v>
      </c>
      <c r="G20" s="66" t="str">
        <f>IF(ISBLANK($A20),"",INDEX(kluci!$A$1:$F$361,MATCH($A20,kluci!$A$1:$A$361,0),5))</f>
        <v>Pardubice Tesla</v>
      </c>
      <c r="H20" s="68" t="str">
        <f>IF(ISBLANK($A20),"",INDEX(kluci!$A$1:$F$361,MATCH($A20,kluci!$A$1:$A$361,0),6))</f>
        <v>PA</v>
      </c>
      <c r="I20" s="15">
        <v>15</v>
      </c>
      <c r="J20" s="16"/>
      <c r="K20" s="16">
        <v>15</v>
      </c>
      <c r="L20" s="16">
        <v>2</v>
      </c>
      <c r="M20" s="16"/>
      <c r="N20" s="19"/>
      <c r="O20" s="18"/>
      <c r="P20" s="19">
        <f>SUM(I20:N20)-O20</f>
        <v>32</v>
      </c>
      <c r="R20" s="46"/>
      <c r="S20" s="46"/>
      <c r="T20" s="47"/>
    </row>
    <row r="21" spans="1:20" s="25" customFormat="1" ht="15.75" x14ac:dyDescent="0.25">
      <c r="A21" s="25">
        <v>86810</v>
      </c>
      <c r="B21" s="12" t="s">
        <v>355</v>
      </c>
      <c r="C21" s="13" t="s">
        <v>612</v>
      </c>
      <c r="D21" s="66" t="str">
        <f>IF(ISBLANK($A21),"",INDEX(kluci!$A$1:$F$361,MATCH($A21,kluci!$A$1:$A$361,0),2))</f>
        <v>Flegel Adam</v>
      </c>
      <c r="E21" s="67">
        <f>IF(ISBLANK($A21),"",INDEX(kluci!$A$1:$F$361,MATCH($A21,kluci!$A$1:$A$361,0),3))</f>
        <v>2012</v>
      </c>
      <c r="F21" s="67" t="str">
        <f>IF(ISBLANK($A21),"",INDEX(kluci!$A$1:$F$361,MATCH($A21,kluci!$A$1:$A$361,0),4))</f>
        <v>U13</v>
      </c>
      <c r="G21" s="66" t="str">
        <f>IF(ISBLANK($A21),"",INDEX(kluci!$A$1:$F$361,MATCH($A21,kluci!$A$1:$A$361,0),5))</f>
        <v>Hostinné Tatran</v>
      </c>
      <c r="H21" s="68" t="str">
        <f>IF(ISBLANK($A21),"",INDEX(kluci!$A$1:$F$361,MATCH($A21,kluci!$A$1:$A$361,0),6))</f>
        <v>HK</v>
      </c>
      <c r="I21" s="15"/>
      <c r="J21" s="16">
        <v>15</v>
      </c>
      <c r="K21" s="16">
        <v>15</v>
      </c>
      <c r="L21" s="16"/>
      <c r="M21" s="16"/>
      <c r="N21" s="19"/>
      <c r="O21" s="18"/>
      <c r="P21" s="19">
        <f>SUM(I21:N21)-O21</f>
        <v>30</v>
      </c>
      <c r="R21" s="46"/>
      <c r="S21" s="46"/>
      <c r="T21" s="47"/>
    </row>
    <row r="22" spans="1:20" s="25" customFormat="1" ht="15.75" x14ac:dyDescent="0.25">
      <c r="A22" s="25">
        <v>80454</v>
      </c>
      <c r="B22" s="12" t="s">
        <v>355</v>
      </c>
      <c r="C22" s="13" t="s">
        <v>541</v>
      </c>
      <c r="D22" s="66" t="str">
        <f>IF(ISBLANK($A22),"",INDEX(kluci!$A$1:$F$361,MATCH($A22,kluci!$A$1:$A$361,0),2))</f>
        <v>Macháček Benjamin</v>
      </c>
      <c r="E22" s="67">
        <f>IF(ISBLANK($A22),"",INDEX(kluci!$A$1:$F$361,MATCH($A22,kluci!$A$1:$A$361,0),3))</f>
        <v>2014</v>
      </c>
      <c r="F22" s="67" t="str">
        <f>IF(ISBLANK($A22),"",INDEX(kluci!$A$1:$F$361,MATCH($A22,kluci!$A$1:$A$361,0),4))</f>
        <v>U11</v>
      </c>
      <c r="G22" s="66" t="str">
        <f>IF(ISBLANK($A22),"",INDEX(kluci!$A$1:$F$361,MATCH($A22,kluci!$A$1:$A$361,0),5))</f>
        <v>Dobré SK</v>
      </c>
      <c r="H22" s="68" t="str">
        <f>IF(ISBLANK($A22),"",INDEX(kluci!$A$1:$F$361,MATCH($A22,kluci!$A$1:$A$361,0),6))</f>
        <v>HK</v>
      </c>
      <c r="I22" s="15"/>
      <c r="J22" s="16"/>
      <c r="K22" s="16">
        <v>15</v>
      </c>
      <c r="L22" s="16">
        <v>15</v>
      </c>
      <c r="M22" s="16"/>
      <c r="N22" s="19"/>
      <c r="O22" s="18"/>
      <c r="P22" s="19">
        <f>SUM(I22:N22)-O22</f>
        <v>30</v>
      </c>
      <c r="R22" s="46"/>
      <c r="S22" s="46"/>
      <c r="T22" s="47"/>
    </row>
    <row r="23" spans="1:20" s="25" customFormat="1" ht="15.75" x14ac:dyDescent="0.25">
      <c r="A23" s="25">
        <v>86612</v>
      </c>
      <c r="B23" s="12" t="s">
        <v>467</v>
      </c>
      <c r="C23" s="13" t="s">
        <v>48</v>
      </c>
      <c r="D23" s="66" t="str">
        <f>IF(ISBLANK($A23),"",INDEX(kluci!$A$1:$F$361,MATCH($A23,kluci!$A$1:$A$361,0),2))</f>
        <v>Dajč Samuel</v>
      </c>
      <c r="E23" s="67">
        <f>IF(ISBLANK($A23),"",INDEX(kluci!$A$1:$F$361,MATCH($A23,kluci!$A$1:$A$361,0),3))</f>
        <v>2014</v>
      </c>
      <c r="F23" s="67" t="str">
        <f>IF(ISBLANK($A23),"",INDEX(kluci!$A$1:$F$361,MATCH($A23,kluci!$A$1:$A$361,0),4))</f>
        <v>U11</v>
      </c>
      <c r="G23" s="66" t="str">
        <f>IF(ISBLANK($A23),"",INDEX(kluci!$A$1:$F$361,MATCH($A23,kluci!$A$1:$A$361,0),5))</f>
        <v>Lanškroun TJ</v>
      </c>
      <c r="H23" s="68" t="str">
        <f>IF(ISBLANK($A23),"",INDEX(kluci!$A$1:$F$361,MATCH($A23,kluci!$A$1:$A$361,0),6))</f>
        <v>PA</v>
      </c>
      <c r="I23" s="15"/>
      <c r="J23" s="16">
        <v>15</v>
      </c>
      <c r="K23" s="16">
        <v>3</v>
      </c>
      <c r="L23" s="16">
        <v>5</v>
      </c>
      <c r="M23" s="16"/>
      <c r="N23" s="19"/>
      <c r="O23" s="18"/>
      <c r="P23" s="19">
        <f>SUM(I23:N23)-O23</f>
        <v>23</v>
      </c>
      <c r="R23" s="46"/>
      <c r="S23" s="46"/>
      <c r="T23" s="47"/>
    </row>
    <row r="24" spans="1:20" s="25" customFormat="1" ht="15.75" x14ac:dyDescent="0.25">
      <c r="A24" s="25">
        <v>80568</v>
      </c>
      <c r="B24" s="12" t="s">
        <v>467</v>
      </c>
      <c r="C24" s="13" t="s">
        <v>537</v>
      </c>
      <c r="D24" s="66" t="str">
        <f>IF(ISBLANK($A24),"",INDEX(kluci!$A$1:$F$361,MATCH($A24,kluci!$A$1:$A$361,0),2))</f>
        <v>Koubek Šimon</v>
      </c>
      <c r="E24" s="67">
        <f>IF(ISBLANK($A24),"",INDEX(kluci!$A$1:$F$361,MATCH($A24,kluci!$A$1:$A$361,0),3))</f>
        <v>2014</v>
      </c>
      <c r="F24" s="67" t="str">
        <f>IF(ISBLANK($A24),"",INDEX(kluci!$A$1:$F$361,MATCH($A24,kluci!$A$1:$A$361,0),4))</f>
        <v>U11</v>
      </c>
      <c r="G24" s="66" t="str">
        <f>IF(ISBLANK($A24),"",INDEX(kluci!$A$1:$F$361,MATCH($A24,kluci!$A$1:$A$361,0),5))</f>
        <v>Holice KST</v>
      </c>
      <c r="H24" s="68" t="str">
        <f>IF(ISBLANK($A24),"",INDEX(kluci!$A$1:$F$361,MATCH($A24,kluci!$A$1:$A$361,0),6))</f>
        <v>PA</v>
      </c>
      <c r="I24" s="15"/>
      <c r="J24" s="16">
        <v>8</v>
      </c>
      <c r="K24" s="16">
        <v>0</v>
      </c>
      <c r="L24" s="16">
        <v>15</v>
      </c>
      <c r="M24" s="16"/>
      <c r="N24" s="19"/>
      <c r="O24" s="18"/>
      <c r="P24" s="19">
        <f>SUM(I24:N24)-O24</f>
        <v>23</v>
      </c>
      <c r="R24" s="46"/>
      <c r="S24" s="46"/>
      <c r="T24" s="47"/>
    </row>
    <row r="25" spans="1:20" s="25" customFormat="1" ht="15.75" x14ac:dyDescent="0.25">
      <c r="A25" s="25">
        <v>85426</v>
      </c>
      <c r="B25" s="12" t="s">
        <v>212</v>
      </c>
      <c r="C25" s="13" t="s">
        <v>333</v>
      </c>
      <c r="D25" s="66" t="str">
        <f>IF(ISBLANK($A25),"",INDEX(kluci!$A$1:$F$361,MATCH($A25,kluci!$A$1:$A$361,0),2))</f>
        <v>Pardus Jan</v>
      </c>
      <c r="E25" s="67">
        <f>IF(ISBLANK($A25),"",INDEX(kluci!$A$1:$F$361,MATCH($A25,kluci!$A$1:$A$361,0),3))</f>
        <v>2013</v>
      </c>
      <c r="F25" s="67" t="str">
        <f>IF(ISBLANK($A25),"",INDEX(kluci!$A$1:$F$361,MATCH($A25,kluci!$A$1:$A$361,0),4))</f>
        <v>U13</v>
      </c>
      <c r="G25" s="66" t="str">
        <f>IF(ISBLANK($A25),"",INDEX(kluci!$A$1:$F$361,MATCH($A25,kluci!$A$1:$A$361,0),5))</f>
        <v>TJ Sokol PP H. Králové 2</v>
      </c>
      <c r="H25" s="68" t="str">
        <f>IF(ISBLANK($A25),"",INDEX(kluci!$A$1:$F$361,MATCH($A25,kluci!$A$1:$A$361,0),6))</f>
        <v>HK</v>
      </c>
      <c r="I25" s="15"/>
      <c r="J25" s="16">
        <v>4</v>
      </c>
      <c r="K25" s="16">
        <v>2</v>
      </c>
      <c r="L25" s="16">
        <v>15</v>
      </c>
      <c r="M25" s="16"/>
      <c r="N25" s="19"/>
      <c r="O25" s="18"/>
      <c r="P25" s="19">
        <f>SUM(I25:N25)-O25</f>
        <v>21</v>
      </c>
      <c r="R25" s="46"/>
      <c r="S25" s="46"/>
      <c r="T25" s="47"/>
    </row>
    <row r="26" spans="1:20" s="25" customFormat="1" ht="15.75" x14ac:dyDescent="0.25">
      <c r="A26" s="25">
        <v>83315</v>
      </c>
      <c r="B26" s="12" t="s">
        <v>251</v>
      </c>
      <c r="C26" s="13" t="s">
        <v>538</v>
      </c>
      <c r="D26" s="66" t="str">
        <f>IF(ISBLANK($A26),"",INDEX(kluci!$A$1:$F$361,MATCH($A26,kluci!$A$1:$A$361,0),2))</f>
        <v>Mokříž Filip</v>
      </c>
      <c r="E26" s="67">
        <f>IF(ISBLANK($A26),"",INDEX(kluci!$A$1:$F$361,MATCH($A26,kluci!$A$1:$A$361,0),3))</f>
        <v>2012</v>
      </c>
      <c r="F26" s="67" t="str">
        <f>IF(ISBLANK($A26),"",INDEX(kluci!$A$1:$F$361,MATCH($A26,kluci!$A$1:$A$361,0),4))</f>
        <v>U13</v>
      </c>
      <c r="G26" s="66" t="str">
        <f>IF(ISBLANK($A26),"",INDEX(kluci!$A$1:$F$361,MATCH($A26,kluci!$A$1:$A$361,0),5))</f>
        <v>Chrast</v>
      </c>
      <c r="H26" s="68" t="str">
        <f>IF(ISBLANK($A26),"",INDEX(kluci!$A$1:$F$361,MATCH($A26,kluci!$A$1:$A$361,0),6))</f>
        <v>PA</v>
      </c>
      <c r="I26" s="15">
        <v>4</v>
      </c>
      <c r="J26" s="16"/>
      <c r="K26" s="16"/>
      <c r="L26" s="16">
        <v>15</v>
      </c>
      <c r="M26" s="16"/>
      <c r="N26" s="19"/>
      <c r="O26" s="18"/>
      <c r="P26" s="19">
        <f>SUM(I26:N26)-O26</f>
        <v>19</v>
      </c>
      <c r="R26" s="46"/>
      <c r="S26" s="46"/>
      <c r="T26" s="47"/>
    </row>
    <row r="27" spans="1:20" s="25" customFormat="1" ht="15.75" x14ac:dyDescent="0.25">
      <c r="A27" s="25">
        <v>87716</v>
      </c>
      <c r="B27" s="12" t="s">
        <v>525</v>
      </c>
      <c r="C27" s="13" t="s">
        <v>541</v>
      </c>
      <c r="D27" s="66" t="str">
        <f>IF(ISBLANK($A27),"",INDEX(kluci!$A$1:$F$361,MATCH($A27,kluci!$A$1:$A$361,0),2))</f>
        <v>Slavík Marek</v>
      </c>
      <c r="E27" s="67">
        <f>IF(ISBLANK($A27),"",INDEX(kluci!$A$1:$F$361,MATCH($A27,kluci!$A$1:$A$361,0),3))</f>
        <v>2012</v>
      </c>
      <c r="F27" s="67" t="str">
        <f>IF(ISBLANK($A27),"",INDEX(kluci!$A$1:$F$361,MATCH($A27,kluci!$A$1:$A$361,0),4))</f>
        <v>U13</v>
      </c>
      <c r="G27" s="66" t="str">
        <f>IF(ISBLANK($A27),"",INDEX(kluci!$A$1:$F$361,MATCH($A27,kluci!$A$1:$A$361,0),5))</f>
        <v>Tisová</v>
      </c>
      <c r="H27" s="68" t="str">
        <f>IF(ISBLANK($A27),"",INDEX(kluci!$A$1:$F$361,MATCH($A27,kluci!$A$1:$A$361,0),6))</f>
        <v>PA</v>
      </c>
      <c r="I27" s="15"/>
      <c r="J27" s="16">
        <v>15</v>
      </c>
      <c r="K27" s="16"/>
      <c r="L27" s="16"/>
      <c r="M27" s="16"/>
      <c r="N27" s="19"/>
      <c r="O27" s="18"/>
      <c r="P27" s="19">
        <f>SUM(I27:N27)-O27</f>
        <v>15</v>
      </c>
      <c r="R27" s="46"/>
      <c r="S27" s="46"/>
      <c r="T27" s="47"/>
    </row>
    <row r="28" spans="1:20" s="25" customFormat="1" ht="15.6" x14ac:dyDescent="0.3">
      <c r="A28" s="25">
        <v>83736</v>
      </c>
      <c r="B28" s="12" t="s">
        <v>525</v>
      </c>
      <c r="C28" s="13" t="s">
        <v>541</v>
      </c>
      <c r="D28" s="66" t="str">
        <f>IF(ISBLANK($A28),"",INDEX(kluci!$A$1:$F$361,MATCH($A28,kluci!$A$1:$A$361,0),2))</f>
        <v>Lepin Richard</v>
      </c>
      <c r="E28" s="67">
        <f>IF(ISBLANK($A28),"",INDEX(kluci!$A$1:$F$361,MATCH($A28,kluci!$A$1:$A$361,0),3))</f>
        <v>2012</v>
      </c>
      <c r="F28" s="67" t="str">
        <f>IF(ISBLANK($A28),"",INDEX(kluci!$A$1:$F$361,MATCH($A28,kluci!$A$1:$A$361,0),4))</f>
        <v>U13</v>
      </c>
      <c r="G28" s="66" t="str">
        <f>IF(ISBLANK($A28),"",INDEX(kluci!$A$1:$F$361,MATCH($A28,kluci!$A$1:$A$361,0),5))</f>
        <v>Žamberk</v>
      </c>
      <c r="H28" s="68" t="str">
        <f>IF(ISBLANK($A28),"",INDEX(kluci!$A$1:$F$361,MATCH($A28,kluci!$A$1:$A$361,0),6))</f>
        <v>PA</v>
      </c>
      <c r="I28" s="15"/>
      <c r="J28" s="16">
        <v>15</v>
      </c>
      <c r="K28" s="16"/>
      <c r="L28" s="16"/>
      <c r="M28" s="16"/>
      <c r="N28" s="19"/>
      <c r="O28" s="18"/>
      <c r="P28" s="19">
        <f>SUM(I28:N28)-O28</f>
        <v>15</v>
      </c>
      <c r="R28" s="46"/>
      <c r="S28" s="46"/>
      <c r="T28" s="47"/>
    </row>
    <row r="29" spans="1:20" s="25" customFormat="1" ht="15.6" x14ac:dyDescent="0.3">
      <c r="A29" s="25">
        <v>87899</v>
      </c>
      <c r="B29" s="12" t="s">
        <v>525</v>
      </c>
      <c r="C29" s="13" t="s">
        <v>541</v>
      </c>
      <c r="D29" s="66" t="str">
        <f>IF(ISBLANK($A29),"",INDEX(kluci!$A$1:$F$361,MATCH($A29,kluci!$A$1:$A$361,0),2))</f>
        <v>Kondras Vendelín</v>
      </c>
      <c r="E29" s="67">
        <f>IF(ISBLANK($A29),"",INDEX(kluci!$A$1:$F$361,MATCH($A29,kluci!$A$1:$A$361,0),3))</f>
        <v>2013</v>
      </c>
      <c r="F29" s="67" t="str">
        <f>IF(ISBLANK($A29),"",INDEX(kluci!$A$1:$F$361,MATCH($A29,kluci!$A$1:$A$361,0),4))</f>
        <v>U13</v>
      </c>
      <c r="G29" s="66" t="str">
        <f>IF(ISBLANK($A29),"",INDEX(kluci!$A$1:$F$361,MATCH($A29,kluci!$A$1:$A$361,0),5))</f>
        <v>Pardubice Tesla</v>
      </c>
      <c r="H29" s="68" t="str">
        <f>IF(ISBLANK($A29),"",INDEX(kluci!$A$1:$F$361,MATCH($A29,kluci!$A$1:$A$361,0),6))</f>
        <v>PA</v>
      </c>
      <c r="I29" s="15"/>
      <c r="J29" s="16"/>
      <c r="K29" s="16">
        <v>15</v>
      </c>
      <c r="L29" s="16">
        <v>0</v>
      </c>
      <c r="M29" s="16"/>
      <c r="N29" s="19"/>
      <c r="O29" s="18"/>
      <c r="P29" s="19">
        <f>SUM(I29:N29)-O29</f>
        <v>15</v>
      </c>
      <c r="R29" s="46"/>
      <c r="S29" s="46"/>
      <c r="T29" s="47"/>
    </row>
    <row r="30" spans="1:20" s="25" customFormat="1" ht="15.6" x14ac:dyDescent="0.3">
      <c r="A30" s="25">
        <v>87671</v>
      </c>
      <c r="B30" s="12" t="s">
        <v>525</v>
      </c>
      <c r="C30" s="13" t="s">
        <v>541</v>
      </c>
      <c r="D30" s="66" t="str">
        <f>IF(ISBLANK($A30),"",INDEX(kluci!$A$1:$F$361,MATCH($A30,kluci!$A$1:$A$361,0),2))</f>
        <v>Rambousek Václav</v>
      </c>
      <c r="E30" s="67">
        <f>IF(ISBLANK($A30),"",INDEX(kluci!$A$1:$F$361,MATCH($A30,kluci!$A$1:$A$361,0),3))</f>
        <v>2012</v>
      </c>
      <c r="F30" s="67" t="str">
        <f>IF(ISBLANK($A30),"",INDEX(kluci!$A$1:$F$361,MATCH($A30,kluci!$A$1:$A$361,0),4))</f>
        <v>U13</v>
      </c>
      <c r="G30" s="66" t="str">
        <f>IF(ISBLANK($A30),"",INDEX(kluci!$A$1:$F$361,MATCH($A30,kluci!$A$1:$A$361,0),5))</f>
        <v>Holice KST</v>
      </c>
      <c r="H30" s="68" t="str">
        <f>IF(ISBLANK($A30),"",INDEX(kluci!$A$1:$F$361,MATCH($A30,kluci!$A$1:$A$361,0),6))</f>
        <v>PA</v>
      </c>
      <c r="I30" s="15"/>
      <c r="J30" s="16"/>
      <c r="K30" s="16">
        <v>15</v>
      </c>
      <c r="L30" s="16"/>
      <c r="M30" s="16"/>
      <c r="N30" s="19"/>
      <c r="O30" s="18"/>
      <c r="P30" s="19">
        <f>SUM(I30:N30)-O30</f>
        <v>15</v>
      </c>
      <c r="R30" s="46"/>
      <c r="S30" s="46"/>
      <c r="T30" s="47"/>
    </row>
    <row r="31" spans="1:20" s="25" customFormat="1" ht="15.6" x14ac:dyDescent="0.3">
      <c r="A31" s="25">
        <v>85511</v>
      </c>
      <c r="B31" s="12" t="s">
        <v>525</v>
      </c>
      <c r="C31" s="13" t="s">
        <v>541</v>
      </c>
      <c r="D31" s="66" t="str">
        <f>IF(ISBLANK($A31),"",INDEX(kluci!$A$1:$F$361,MATCH($A31,kluci!$A$1:$A$361,0),2))</f>
        <v>Herzán Marek</v>
      </c>
      <c r="E31" s="67">
        <f>IF(ISBLANK($A31),"",INDEX(kluci!$A$1:$F$361,MATCH($A31,kluci!$A$1:$A$361,0),3))</f>
        <v>2012</v>
      </c>
      <c r="F31" s="67" t="str">
        <f>IF(ISBLANK($A31),"",INDEX(kluci!$A$1:$F$361,MATCH($A31,kluci!$A$1:$A$361,0),4))</f>
        <v>U13</v>
      </c>
      <c r="G31" s="66" t="str">
        <f>IF(ISBLANK($A31),"",INDEX(kluci!$A$1:$F$361,MATCH($A31,kluci!$A$1:$A$361,0),5))</f>
        <v>Pardubice Tesla</v>
      </c>
      <c r="H31" s="68" t="str">
        <f>IF(ISBLANK($A31),"",INDEX(kluci!$A$1:$F$361,MATCH($A31,kluci!$A$1:$A$361,0),6))</f>
        <v>PA</v>
      </c>
      <c r="I31" s="15"/>
      <c r="J31" s="16"/>
      <c r="K31" s="16">
        <v>15</v>
      </c>
      <c r="L31" s="16"/>
      <c r="M31" s="16"/>
      <c r="N31" s="19"/>
      <c r="O31" s="18"/>
      <c r="P31" s="19">
        <f>SUM(I31:N31)-O31</f>
        <v>15</v>
      </c>
      <c r="R31" s="46"/>
      <c r="S31" s="46"/>
      <c r="T31" s="47"/>
    </row>
    <row r="32" spans="1:20" s="25" customFormat="1" ht="15.6" x14ac:dyDescent="0.3">
      <c r="A32" s="25">
        <v>82695</v>
      </c>
      <c r="B32" s="12" t="s">
        <v>525</v>
      </c>
      <c r="C32" s="13" t="s">
        <v>98</v>
      </c>
      <c r="D32" s="66" t="str">
        <f>IF(ISBLANK($A32),"",INDEX(kluci!$A$1:$F$361,MATCH($A32,kluci!$A$1:$A$361,0),2))</f>
        <v>Vilímek Vojta</v>
      </c>
      <c r="E32" s="67">
        <f>IF(ISBLANK($A32),"",INDEX(kluci!$A$1:$F$361,MATCH($A32,kluci!$A$1:$A$361,0),3))</f>
        <v>2014</v>
      </c>
      <c r="F32" s="67" t="str">
        <f>IF(ISBLANK($A32),"",INDEX(kluci!$A$1:$F$361,MATCH($A32,kluci!$A$1:$A$361,0),4))</f>
        <v>U11</v>
      </c>
      <c r="G32" s="66" t="str">
        <f>IF(ISBLANK($A32),"",INDEX(kluci!$A$1:$F$361,MATCH($A32,kluci!$A$1:$A$361,0),5))</f>
        <v>Stěžery Sokol</v>
      </c>
      <c r="H32" s="68" t="str">
        <f>IF(ISBLANK($A32),"",INDEX(kluci!$A$1:$F$361,MATCH($A32,kluci!$A$1:$A$361,0),6))</f>
        <v>HK</v>
      </c>
      <c r="I32" s="15">
        <v>2</v>
      </c>
      <c r="J32" s="16"/>
      <c r="K32" s="16">
        <v>9</v>
      </c>
      <c r="L32" s="16">
        <v>4</v>
      </c>
      <c r="M32" s="16"/>
      <c r="N32" s="19"/>
      <c r="O32" s="18"/>
      <c r="P32" s="19">
        <f>SUM(I32:N32)-O32</f>
        <v>15</v>
      </c>
      <c r="R32" s="46"/>
      <c r="S32" s="46"/>
      <c r="T32" s="47"/>
    </row>
    <row r="33" spans="1:20" s="25" customFormat="1" ht="15.6" x14ac:dyDescent="0.3">
      <c r="A33" s="25">
        <v>83099</v>
      </c>
      <c r="B33" s="12" t="s">
        <v>525</v>
      </c>
      <c r="C33" s="13"/>
      <c r="D33" s="66" t="str">
        <f>IF(ISBLANK($A33),"",INDEX(kluci!$A$1:$F$361,MATCH($A33,kluci!$A$1:$A$361,0),2))</f>
        <v>Komárek Ondřej</v>
      </c>
      <c r="E33" s="67">
        <f>IF(ISBLANK($A33),"",INDEX(kluci!$A$1:$F$361,MATCH($A33,kluci!$A$1:$A$361,0),3))</f>
        <v>2012</v>
      </c>
      <c r="F33" s="67" t="str">
        <f>IF(ISBLANK($A33),"",INDEX(kluci!$A$1:$F$361,MATCH($A33,kluci!$A$1:$A$361,0),4))</f>
        <v>U13</v>
      </c>
      <c r="G33" s="66" t="str">
        <f>IF(ISBLANK($A33),"",INDEX(kluci!$A$1:$F$361,MATCH($A33,kluci!$A$1:$A$361,0),5))</f>
        <v>TJ Jiskra Nový Bydžov</v>
      </c>
      <c r="H33" s="68" t="str">
        <f>IF(ISBLANK($A33),"",INDEX(kluci!$A$1:$F$361,MATCH($A33,kluci!$A$1:$A$361,0),6))</f>
        <v>HK</v>
      </c>
      <c r="I33" s="15"/>
      <c r="J33" s="16"/>
      <c r="K33" s="16"/>
      <c r="L33" s="16">
        <v>15</v>
      </c>
      <c r="M33" s="16"/>
      <c r="N33" s="19"/>
      <c r="O33" s="18"/>
      <c r="P33" s="19">
        <f>SUM(I33:N33)-O33</f>
        <v>15</v>
      </c>
      <c r="R33" s="46"/>
      <c r="S33" s="46"/>
      <c r="T33" s="47"/>
    </row>
    <row r="34" spans="1:20" s="25" customFormat="1" ht="15.6" x14ac:dyDescent="0.3">
      <c r="A34" s="25">
        <v>82694</v>
      </c>
      <c r="B34" s="12" t="s">
        <v>676</v>
      </c>
      <c r="C34" s="13" t="s">
        <v>537</v>
      </c>
      <c r="D34" s="66" t="str">
        <f>IF(ISBLANK($A34),"",INDEX(kluci!$A$1:$F$361,MATCH($A34,kluci!$A$1:$A$361,0),2))</f>
        <v>Krátký Robin</v>
      </c>
      <c r="E34" s="67">
        <f>IF(ISBLANK($A34),"",INDEX(kluci!$A$1:$F$361,MATCH($A34,kluci!$A$1:$A$361,0),3))</f>
        <v>2014</v>
      </c>
      <c r="F34" s="67" t="str">
        <f>IF(ISBLANK($A34),"",INDEX(kluci!$A$1:$F$361,MATCH($A34,kluci!$A$1:$A$361,0),4))</f>
        <v>U11</v>
      </c>
      <c r="G34" s="66" t="str">
        <f>IF(ISBLANK($A34),"",INDEX(kluci!$A$1:$F$361,MATCH($A34,kluci!$A$1:$A$361,0),5))</f>
        <v>Stěžery Sokol</v>
      </c>
      <c r="H34" s="68" t="str">
        <f>IF(ISBLANK($A34),"",INDEX(kluci!$A$1:$F$361,MATCH($A34,kluci!$A$1:$A$361,0),6))</f>
        <v>HK</v>
      </c>
      <c r="I34" s="15">
        <v>2</v>
      </c>
      <c r="J34" s="16"/>
      <c r="K34" s="16">
        <v>6</v>
      </c>
      <c r="L34" s="16">
        <v>1</v>
      </c>
      <c r="M34" s="16"/>
      <c r="N34" s="19"/>
      <c r="O34" s="18"/>
      <c r="P34" s="19">
        <f>SUM(I34:N34)-O34</f>
        <v>9</v>
      </c>
      <c r="R34" s="46"/>
      <c r="S34" s="46"/>
      <c r="T34" s="47"/>
    </row>
    <row r="35" spans="1:20" s="25" customFormat="1" ht="15.6" x14ac:dyDescent="0.3">
      <c r="A35" s="25">
        <v>87466</v>
      </c>
      <c r="B35" s="12" t="s">
        <v>676</v>
      </c>
      <c r="C35" s="13" t="s">
        <v>647</v>
      </c>
      <c r="D35" s="66" t="str">
        <f>IF(ISBLANK($A35),"",INDEX(kluci!$A$1:$F$361,MATCH($A35,kluci!$A$1:$A$361,0),2))</f>
        <v>Zoubele Nikolas</v>
      </c>
      <c r="E35" s="67">
        <f>IF(ISBLANK($A35),"",INDEX(kluci!$A$1:$F$361,MATCH($A35,kluci!$A$1:$A$361,0),3))</f>
        <v>2013</v>
      </c>
      <c r="F35" s="67" t="str">
        <f>IF(ISBLANK($A35),"",INDEX(kluci!$A$1:$F$361,MATCH($A35,kluci!$A$1:$A$361,0),4))</f>
        <v>U13</v>
      </c>
      <c r="G35" s="66" t="str">
        <f>IF(ISBLANK($A35),"",INDEX(kluci!$A$1:$F$361,MATCH($A35,kluci!$A$1:$A$361,0),5))</f>
        <v>Ústí nad Orlicí TTC</v>
      </c>
      <c r="H35" s="68" t="str">
        <f>IF(ISBLANK($A35),"",INDEX(kluci!$A$1:$F$361,MATCH($A35,kluci!$A$1:$A$361,0),6))</f>
        <v>PA</v>
      </c>
      <c r="I35" s="15"/>
      <c r="J35" s="16"/>
      <c r="K35" s="16">
        <v>1</v>
      </c>
      <c r="L35" s="16">
        <v>8</v>
      </c>
      <c r="M35" s="16"/>
      <c r="N35" s="19"/>
      <c r="O35" s="18"/>
      <c r="P35" s="19">
        <f>SUM(I35:N35)-O35</f>
        <v>9</v>
      </c>
      <c r="R35" s="46"/>
      <c r="S35" s="46"/>
      <c r="T35" s="47"/>
    </row>
    <row r="36" spans="1:20" s="25" customFormat="1" ht="15.6" x14ac:dyDescent="0.3">
      <c r="A36" s="25">
        <v>85671</v>
      </c>
      <c r="B36" s="12" t="s">
        <v>439</v>
      </c>
      <c r="C36" s="13" t="s">
        <v>537</v>
      </c>
      <c r="D36" s="66" t="str">
        <f>IF(ISBLANK($A36),"",INDEX(kluci!$A$1:$F$361,MATCH($A36,kluci!$A$1:$A$361,0),2))</f>
        <v>Pecka Matyáš</v>
      </c>
      <c r="E36" s="67">
        <f>IF(ISBLANK($A36),"",INDEX(kluci!$A$1:$F$361,MATCH($A36,kluci!$A$1:$A$361,0),3))</f>
        <v>2013</v>
      </c>
      <c r="F36" s="67" t="str">
        <f>IF(ISBLANK($A36),"",INDEX(kluci!$A$1:$F$361,MATCH($A36,kluci!$A$1:$A$361,0),4))</f>
        <v>U13</v>
      </c>
      <c r="G36" s="66" t="str">
        <f>IF(ISBLANK($A36),"",INDEX(kluci!$A$1:$F$361,MATCH($A36,kluci!$A$1:$A$361,0),5))</f>
        <v>Holice KST</v>
      </c>
      <c r="H36" s="68" t="str">
        <f>IF(ISBLANK($A36),"",INDEX(kluci!$A$1:$F$361,MATCH($A36,kluci!$A$1:$A$361,0),6))</f>
        <v>PA</v>
      </c>
      <c r="I36" s="15"/>
      <c r="J36" s="16">
        <v>4</v>
      </c>
      <c r="K36" s="16">
        <v>4</v>
      </c>
      <c r="L36" s="16">
        <v>0</v>
      </c>
      <c r="M36" s="16"/>
      <c r="N36" s="19"/>
      <c r="O36" s="18"/>
      <c r="P36" s="19">
        <f>SUM(I36:N36)-O36</f>
        <v>8</v>
      </c>
      <c r="R36" s="46"/>
      <c r="S36" s="46"/>
      <c r="T36" s="47"/>
    </row>
    <row r="37" spans="1:20" s="25" customFormat="1" ht="15.6" x14ac:dyDescent="0.3">
      <c r="A37" s="25">
        <v>83466</v>
      </c>
      <c r="B37" s="12" t="s">
        <v>325</v>
      </c>
      <c r="C37" s="13"/>
      <c r="D37" s="66" t="str">
        <f>IF(ISBLANK($A37),"",INDEX(kluci!$A$1:$F$361,MATCH($A37,kluci!$A$1:$A$361,0),2))</f>
        <v>Kaiser Marek</v>
      </c>
      <c r="E37" s="67">
        <f>IF(ISBLANK($A37),"",INDEX(kluci!$A$1:$F$361,MATCH($A37,kluci!$A$1:$A$361,0),3))</f>
        <v>2013</v>
      </c>
      <c r="F37" s="67" t="str">
        <f>IF(ISBLANK($A37),"",INDEX(kluci!$A$1:$F$361,MATCH($A37,kluci!$A$1:$A$361,0),4))</f>
        <v>U13</v>
      </c>
      <c r="G37" s="66" t="str">
        <f>IF(ISBLANK($A37),"",INDEX(kluci!$A$1:$F$361,MATCH($A37,kluci!$A$1:$A$361,0),5))</f>
        <v>Josefov Sokol</v>
      </c>
      <c r="H37" s="68" t="str">
        <f>IF(ISBLANK($A37),"",INDEX(kluci!$A$1:$F$361,MATCH($A37,kluci!$A$1:$A$361,0),6))</f>
        <v>HK</v>
      </c>
      <c r="I37" s="15"/>
      <c r="J37" s="16"/>
      <c r="K37" s="16"/>
      <c r="L37" s="16">
        <v>7</v>
      </c>
      <c r="M37" s="16"/>
      <c r="N37" s="19"/>
      <c r="O37" s="18"/>
      <c r="P37" s="19">
        <f>SUM(I37:N37)-O37</f>
        <v>7</v>
      </c>
      <c r="R37" s="46"/>
      <c r="S37" s="46"/>
      <c r="T37" s="47"/>
    </row>
    <row r="38" spans="1:20" s="25" customFormat="1" ht="15.6" x14ac:dyDescent="0.3">
      <c r="A38" s="25">
        <v>86628</v>
      </c>
      <c r="B38" s="12" t="s">
        <v>326</v>
      </c>
      <c r="C38" s="13" t="s">
        <v>333</v>
      </c>
      <c r="D38" s="66" t="str">
        <f>IF(ISBLANK($A38),"",INDEX(kluci!$A$1:$F$361,MATCH($A38,kluci!$A$1:$A$361,0),2))</f>
        <v>Chuprun Ivan</v>
      </c>
      <c r="E38" s="67">
        <f>IF(ISBLANK($A38),"",INDEX(kluci!$A$1:$F$361,MATCH($A38,kluci!$A$1:$A$361,0),3))</f>
        <v>2013</v>
      </c>
      <c r="F38" s="67" t="str">
        <f>IF(ISBLANK($A38),"",INDEX(kluci!$A$1:$F$361,MATCH($A38,kluci!$A$1:$A$361,0),4))</f>
        <v>U13</v>
      </c>
      <c r="G38" s="66" t="str">
        <f>IF(ISBLANK($A38),"",INDEX(kluci!$A$1:$F$361,MATCH($A38,kluci!$A$1:$A$361,0),5))</f>
        <v>Vysoké Mýto Orel</v>
      </c>
      <c r="H38" s="68" t="str">
        <f>IF(ISBLANK($A38),"",INDEX(kluci!$A$1:$F$361,MATCH($A38,kluci!$A$1:$A$361,0),6))</f>
        <v>PA</v>
      </c>
      <c r="I38" s="15"/>
      <c r="J38" s="16">
        <v>6</v>
      </c>
      <c r="K38" s="16"/>
      <c r="L38" s="16">
        <v>0</v>
      </c>
      <c r="M38" s="16"/>
      <c r="N38" s="19"/>
      <c r="O38" s="18"/>
      <c r="P38" s="19">
        <f>SUM(I38:N38)-O38</f>
        <v>6</v>
      </c>
      <c r="R38" s="46"/>
      <c r="S38" s="46"/>
      <c r="T38" s="47"/>
    </row>
    <row r="39" spans="1:20" s="25" customFormat="1" ht="15.6" x14ac:dyDescent="0.3">
      <c r="A39" s="25">
        <v>83847</v>
      </c>
      <c r="B39" s="12" t="s">
        <v>328</v>
      </c>
      <c r="C39" s="13" t="s">
        <v>538</v>
      </c>
      <c r="D39" s="66" t="str">
        <f>IF(ISBLANK($A39),"",INDEX(kluci!$A$1:$F$361,MATCH($A39,kluci!$A$1:$A$361,0),2))</f>
        <v>Karásek Petr</v>
      </c>
      <c r="E39" s="67">
        <f>IF(ISBLANK($A39),"",INDEX(kluci!$A$1:$F$361,MATCH($A39,kluci!$A$1:$A$361,0),3))</f>
        <v>2014</v>
      </c>
      <c r="F39" s="67" t="str">
        <f>IF(ISBLANK($A39),"",INDEX(kluci!$A$1:$F$361,MATCH($A39,kluci!$A$1:$A$361,0),4))</f>
        <v>U11</v>
      </c>
      <c r="G39" s="66" t="str">
        <f>IF(ISBLANK($A39),"",INDEX(kluci!$A$1:$F$361,MATCH($A39,kluci!$A$1:$A$361,0),5))</f>
        <v>Holice KST</v>
      </c>
      <c r="H39" s="68" t="str">
        <f>IF(ISBLANK($A39),"",INDEX(kluci!$A$1:$F$361,MATCH($A39,kluci!$A$1:$A$361,0),6))</f>
        <v>PA</v>
      </c>
      <c r="I39" s="15"/>
      <c r="J39" s="16">
        <v>2</v>
      </c>
      <c r="K39" s="16">
        <v>2</v>
      </c>
      <c r="L39" s="16">
        <v>1</v>
      </c>
      <c r="M39" s="16"/>
      <c r="N39" s="19"/>
      <c r="O39" s="18"/>
      <c r="P39" s="19">
        <f>SUM(I39:N39)-O39</f>
        <v>5</v>
      </c>
      <c r="R39" s="46"/>
      <c r="S39" s="46"/>
      <c r="T39" s="47"/>
    </row>
    <row r="40" spans="1:20" s="25" customFormat="1" ht="15.6" x14ac:dyDescent="0.3">
      <c r="A40" s="25">
        <v>87670</v>
      </c>
      <c r="B40" s="12" t="s">
        <v>363</v>
      </c>
      <c r="C40" s="13" t="s">
        <v>538</v>
      </c>
      <c r="D40" s="66" t="str">
        <f>IF(ISBLANK($A40),"",INDEX(kluci!$A$1:$F$361,MATCH($A40,kluci!$A$1:$A$361,0),2))</f>
        <v>Rambousek Matouš</v>
      </c>
      <c r="E40" s="67">
        <f>IF(ISBLANK($A40),"",INDEX(kluci!$A$1:$F$361,MATCH($A40,kluci!$A$1:$A$361,0),3))</f>
        <v>2014</v>
      </c>
      <c r="F40" s="67" t="str">
        <f>IF(ISBLANK($A40),"",INDEX(kluci!$A$1:$F$361,MATCH($A40,kluci!$A$1:$A$361,0),4))</f>
        <v>U11</v>
      </c>
      <c r="G40" s="66" t="str">
        <f>IF(ISBLANK($A40),"",INDEX(kluci!$A$1:$F$361,MATCH($A40,kluci!$A$1:$A$361,0),5))</f>
        <v>Holice KST</v>
      </c>
      <c r="H40" s="68" t="str">
        <f>IF(ISBLANK($A40),"",INDEX(kluci!$A$1:$F$361,MATCH($A40,kluci!$A$1:$A$361,0),6))</f>
        <v>PA</v>
      </c>
      <c r="I40" s="15"/>
      <c r="J40" s="16"/>
      <c r="K40" s="16">
        <v>4</v>
      </c>
      <c r="L40" s="16"/>
      <c r="M40" s="16"/>
      <c r="N40" s="19"/>
      <c r="O40" s="18"/>
      <c r="P40" s="19">
        <f>SUM(I40:N40)-O40</f>
        <v>4</v>
      </c>
      <c r="R40" s="46"/>
      <c r="S40" s="46"/>
      <c r="T40" s="47"/>
    </row>
    <row r="41" spans="1:20" s="25" customFormat="1" ht="15.6" x14ac:dyDescent="0.3">
      <c r="A41" s="25">
        <v>89030</v>
      </c>
      <c r="B41" s="12" t="s">
        <v>363</v>
      </c>
      <c r="C41" s="13" t="s">
        <v>328</v>
      </c>
      <c r="D41" s="66" t="str">
        <f>IF(ISBLANK($A41),"",INDEX(kluci!$A$1:$F$361,MATCH($A41,kluci!$A$1:$A$361,0),2))</f>
        <v>Malý Vítek</v>
      </c>
      <c r="E41" s="67">
        <f>IF(ISBLANK($A41),"",INDEX(kluci!$A$1:$F$361,MATCH($A41,kluci!$A$1:$A$361,0),3))</f>
        <v>2015</v>
      </c>
      <c r="F41" s="67" t="str">
        <f>IF(ISBLANK($A41),"",INDEX(kluci!$A$1:$F$361,MATCH($A41,kluci!$A$1:$A$361,0),4))</f>
        <v>U11</v>
      </c>
      <c r="G41" s="66" t="str">
        <f>IF(ISBLANK($A41),"",INDEX(kluci!$A$1:$F$361,MATCH($A41,kluci!$A$1:$A$361,0),5))</f>
        <v>Chrudim Sokol</v>
      </c>
      <c r="H41" s="68" t="str">
        <f>IF(ISBLANK($A41),"",INDEX(kluci!$A$1:$F$361,MATCH($A41,kluci!$A$1:$A$361,0),6))</f>
        <v>PA</v>
      </c>
      <c r="I41" s="15">
        <v>1</v>
      </c>
      <c r="J41" s="16"/>
      <c r="K41" s="16">
        <v>1</v>
      </c>
      <c r="L41" s="16">
        <v>2</v>
      </c>
      <c r="M41" s="16"/>
      <c r="N41" s="19"/>
      <c r="O41" s="18"/>
      <c r="P41" s="19">
        <f>SUM(I41:N41)-O41</f>
        <v>4</v>
      </c>
      <c r="R41" s="46"/>
      <c r="S41" s="46"/>
      <c r="T41" s="47"/>
    </row>
    <row r="42" spans="1:20" s="25" customFormat="1" ht="15.6" x14ac:dyDescent="0.3">
      <c r="A42" s="25">
        <v>87314</v>
      </c>
      <c r="B42" s="12" t="s">
        <v>432</v>
      </c>
      <c r="C42" s="13" t="s">
        <v>326</v>
      </c>
      <c r="D42" s="66" t="str">
        <f>IF(ISBLANK($A42),"",INDEX(kluci!$A$1:$F$361,MATCH($A42,kluci!$A$1:$A$361,0),2))</f>
        <v>Karásek Libor</v>
      </c>
      <c r="E42" s="67">
        <f>IF(ISBLANK($A42),"",INDEX(kluci!$A$1:$F$361,MATCH($A42,kluci!$A$1:$A$361,0),3))</f>
        <v>2012</v>
      </c>
      <c r="F42" s="67" t="str">
        <f>IF(ISBLANK($A42),"",INDEX(kluci!$A$1:$F$361,MATCH($A42,kluci!$A$1:$A$361,0),4))</f>
        <v>U13</v>
      </c>
      <c r="G42" s="66" t="str">
        <f>IF(ISBLANK($A42),"",INDEX(kluci!$A$1:$F$361,MATCH($A42,kluci!$A$1:$A$361,0),5))</f>
        <v>Hostinné Tatran</v>
      </c>
      <c r="H42" s="68" t="str">
        <f>IF(ISBLANK($A42),"",INDEX(kluci!$A$1:$F$361,MATCH($A42,kluci!$A$1:$A$361,0),6))</f>
        <v>HK</v>
      </c>
      <c r="I42" s="15"/>
      <c r="J42" s="16">
        <v>2</v>
      </c>
      <c r="K42" s="16">
        <v>1</v>
      </c>
      <c r="L42" s="16"/>
      <c r="M42" s="16"/>
      <c r="N42" s="19"/>
      <c r="O42" s="18"/>
      <c r="P42" s="19">
        <f>SUM(I42:N42)-O42</f>
        <v>3</v>
      </c>
      <c r="R42" s="46"/>
      <c r="S42" s="46"/>
      <c r="T42" s="47"/>
    </row>
    <row r="43" spans="1:20" s="25" customFormat="1" ht="15.6" x14ac:dyDescent="0.3">
      <c r="A43" s="25">
        <v>76470</v>
      </c>
      <c r="B43" s="12" t="s">
        <v>490</v>
      </c>
      <c r="C43" s="13" t="s">
        <v>647</v>
      </c>
      <c r="D43" s="66" t="str">
        <f>IF(ISBLANK($A43),"",INDEX(kluci!$A$1:$F$361,MATCH($A43,kluci!$A$1:$A$361,0),2))</f>
        <v>Štantejský Martin</v>
      </c>
      <c r="E43" s="67">
        <f>IF(ISBLANK($A43),"",INDEX(kluci!$A$1:$F$361,MATCH($A43,kluci!$A$1:$A$361,0),3))</f>
        <v>2012</v>
      </c>
      <c r="F43" s="67" t="str">
        <f>IF(ISBLANK($A43),"",INDEX(kluci!$A$1:$F$361,MATCH($A43,kluci!$A$1:$A$361,0),4))</f>
        <v>U13</v>
      </c>
      <c r="G43" s="66" t="str">
        <f>IF(ISBLANK($A43),"",INDEX(kluci!$A$1:$F$361,MATCH($A43,kluci!$A$1:$A$361,0),5))</f>
        <v>Chrast</v>
      </c>
      <c r="H43" s="68" t="str">
        <f>IF(ISBLANK($A43),"",INDEX(kluci!$A$1:$F$361,MATCH($A43,kluci!$A$1:$A$361,0),6))</f>
        <v>PA</v>
      </c>
      <c r="I43" s="15">
        <v>1</v>
      </c>
      <c r="J43" s="16"/>
      <c r="K43" s="16"/>
      <c r="L43" s="16">
        <v>1</v>
      </c>
      <c r="M43" s="16"/>
      <c r="N43" s="19"/>
      <c r="O43" s="18"/>
      <c r="P43" s="19">
        <f>SUM(I43:N43)-O43</f>
        <v>2</v>
      </c>
      <c r="R43" s="46"/>
      <c r="S43" s="46"/>
      <c r="T43" s="47"/>
    </row>
    <row r="44" spans="1:20" s="25" customFormat="1" ht="15.6" x14ac:dyDescent="0.3">
      <c r="A44" s="25">
        <v>86592</v>
      </c>
      <c r="B44" s="12" t="s">
        <v>490</v>
      </c>
      <c r="C44" s="13" t="s">
        <v>648</v>
      </c>
      <c r="D44" s="66" t="str">
        <f>IF(ISBLANK($A44),"",INDEX(kluci!$A$1:$F$361,MATCH($A44,kluci!$A$1:$A$361,0),2))</f>
        <v>Dobias Michael</v>
      </c>
      <c r="E44" s="67">
        <f>IF(ISBLANK($A44),"",INDEX(kluci!$A$1:$F$361,MATCH($A44,kluci!$A$1:$A$361,0),3))</f>
        <v>2013</v>
      </c>
      <c r="F44" s="67" t="str">
        <f>IF(ISBLANK($A44),"",INDEX(kluci!$A$1:$F$361,MATCH($A44,kluci!$A$1:$A$361,0),4))</f>
        <v>U13</v>
      </c>
      <c r="G44" s="66" t="str">
        <f>IF(ISBLANK($A44),"",INDEX(kluci!$A$1:$F$361,MATCH($A44,kluci!$A$1:$A$361,0),5))</f>
        <v>Miletín</v>
      </c>
      <c r="H44" s="68" t="str">
        <f>IF(ISBLANK($A44),"",INDEX(kluci!$A$1:$F$361,MATCH($A44,kluci!$A$1:$A$361,0),6))</f>
        <v>HK</v>
      </c>
      <c r="I44" s="15">
        <v>0</v>
      </c>
      <c r="J44" s="16"/>
      <c r="K44" s="16"/>
      <c r="L44" s="16">
        <v>2</v>
      </c>
      <c r="M44" s="16"/>
      <c r="N44" s="19"/>
      <c r="O44" s="18"/>
      <c r="P44" s="19">
        <f>SUM(I44:N44)-O44</f>
        <v>2</v>
      </c>
      <c r="R44" s="46"/>
      <c r="S44" s="46"/>
      <c r="T44" s="47"/>
    </row>
    <row r="45" spans="1:20" s="25" customFormat="1" ht="15.6" x14ac:dyDescent="0.3">
      <c r="A45" s="25">
        <v>87775</v>
      </c>
      <c r="B45" s="12" t="s">
        <v>670</v>
      </c>
      <c r="C45" s="13" t="s">
        <v>647</v>
      </c>
      <c r="D45" s="66" t="str">
        <f>IF(ISBLANK($A45),"",INDEX(kluci!$A$1:$F$361,MATCH($A45,kluci!$A$1:$A$361,0),2))</f>
        <v>Tylš Vojtěch</v>
      </c>
      <c r="E45" s="67">
        <f>IF(ISBLANK($A45),"",INDEX(kluci!$A$1:$F$361,MATCH($A45,kluci!$A$1:$A$361,0),3))</f>
        <v>2012</v>
      </c>
      <c r="F45" s="67" t="str">
        <f>IF(ISBLANK($A45),"",INDEX(kluci!$A$1:$F$361,MATCH($A45,kluci!$A$1:$A$361,0),4))</f>
        <v>U13</v>
      </c>
      <c r="G45" s="66" t="str">
        <f>IF(ISBLANK($A45),"",INDEX(kluci!$A$1:$F$361,MATCH($A45,kluci!$A$1:$A$361,0),5))</f>
        <v>Česká Skalice</v>
      </c>
      <c r="H45" s="68" t="str">
        <f>IF(ISBLANK($A45),"",INDEX(kluci!$A$1:$F$361,MATCH($A45,kluci!$A$1:$A$361,0),6))</f>
        <v>HK</v>
      </c>
      <c r="I45" s="15"/>
      <c r="J45" s="16">
        <v>1</v>
      </c>
      <c r="K45" s="16"/>
      <c r="L45" s="16"/>
      <c r="M45" s="16"/>
      <c r="N45" s="19"/>
      <c r="O45" s="18"/>
      <c r="P45" s="19">
        <f>SUM(I45:N45)-O45</f>
        <v>1</v>
      </c>
      <c r="R45" s="46"/>
      <c r="S45" s="46"/>
      <c r="T45" s="47"/>
    </row>
    <row r="46" spans="1:20" s="25" customFormat="1" ht="15.6" x14ac:dyDescent="0.3">
      <c r="A46" s="25">
        <v>89568</v>
      </c>
      <c r="B46" s="12" t="s">
        <v>670</v>
      </c>
      <c r="C46" s="13" t="s">
        <v>647</v>
      </c>
      <c r="D46" s="66" t="str">
        <f>IF(ISBLANK($A46),"",INDEX(kluci!$A$1:$F$361,MATCH($A46,kluci!$A$1:$A$361,0),2))</f>
        <v>Zeithammel Jan</v>
      </c>
      <c r="E46" s="67">
        <f>IF(ISBLANK($A46),"",INDEX(kluci!$A$1:$F$361,MATCH($A46,kluci!$A$1:$A$361,0),3))</f>
        <v>2013</v>
      </c>
      <c r="F46" s="67" t="str">
        <f>IF(ISBLANK($A46),"",INDEX(kluci!$A$1:$F$361,MATCH($A46,kluci!$A$1:$A$361,0),4))</f>
        <v>U13</v>
      </c>
      <c r="G46" s="66" t="str">
        <f>IF(ISBLANK($A46),"",INDEX(kluci!$A$1:$F$361,MATCH($A46,kluci!$A$1:$A$361,0),5))</f>
        <v>Žamberk</v>
      </c>
      <c r="H46" s="68" t="str">
        <f>IF(ISBLANK($A46),"",INDEX(kluci!$A$1:$F$361,MATCH($A46,kluci!$A$1:$A$361,0),6))</f>
        <v>PA</v>
      </c>
      <c r="I46" s="15"/>
      <c r="J46" s="16">
        <v>1</v>
      </c>
      <c r="K46" s="16"/>
      <c r="L46" s="16"/>
      <c r="M46" s="16"/>
      <c r="N46" s="19"/>
      <c r="O46" s="18"/>
      <c r="P46" s="19">
        <f>SUM(I46:N46)-O46</f>
        <v>1</v>
      </c>
      <c r="R46" s="46"/>
      <c r="S46" s="46"/>
      <c r="T46" s="47"/>
    </row>
    <row r="47" spans="1:20" s="25" customFormat="1" ht="15.6" x14ac:dyDescent="0.3">
      <c r="A47" s="25">
        <v>88882</v>
      </c>
      <c r="B47" s="12" t="s">
        <v>670</v>
      </c>
      <c r="C47" s="13"/>
      <c r="D47" s="66" t="str">
        <f>IF(ISBLANK($A47),"",INDEX(kluci!$A$1:$F$361,MATCH($A47,kluci!$A$1:$A$361,0),2))</f>
        <v>Galina Michal</v>
      </c>
      <c r="E47" s="67">
        <f>IF(ISBLANK($A47),"",INDEX(kluci!$A$1:$F$361,MATCH($A47,kluci!$A$1:$A$361,0),3))</f>
        <v>2016</v>
      </c>
      <c r="F47" s="67" t="str">
        <f>IF(ISBLANK($A47),"",INDEX(kluci!$A$1:$F$361,MATCH($A47,kluci!$A$1:$A$361,0),4))</f>
        <v>U11</v>
      </c>
      <c r="G47" s="66" t="str">
        <f>IF(ISBLANK($A47),"",INDEX(kluci!$A$1:$F$361,MATCH($A47,kluci!$A$1:$A$361,0),5))</f>
        <v>TJ Sokol PP H. Králové 2</v>
      </c>
      <c r="H47" s="68" t="str">
        <f>IF(ISBLANK($A47),"",INDEX(kluci!$A$1:$F$361,MATCH($A47,kluci!$A$1:$A$361,0),6))</f>
        <v>HK</v>
      </c>
      <c r="I47" s="15"/>
      <c r="J47" s="16"/>
      <c r="K47" s="16"/>
      <c r="L47" s="16">
        <v>1</v>
      </c>
      <c r="M47" s="16"/>
      <c r="N47" s="19"/>
      <c r="O47" s="18"/>
      <c r="P47" s="19">
        <f>SUM(I47:N47)-O47</f>
        <v>1</v>
      </c>
      <c r="R47" s="46"/>
      <c r="S47" s="46"/>
      <c r="T47" s="47"/>
    </row>
    <row r="48" spans="1:20" s="25" customFormat="1" ht="15.6" x14ac:dyDescent="0.3">
      <c r="A48" s="25">
        <v>86299</v>
      </c>
      <c r="B48" s="12" t="s">
        <v>670</v>
      </c>
      <c r="C48" s="13"/>
      <c r="D48" s="66" t="str">
        <f>IF(ISBLANK($A48),"",INDEX(kluci!$A$1:$F$361,MATCH($A48,kluci!$A$1:$A$361,0),2))</f>
        <v>Duczynski Patrik</v>
      </c>
      <c r="E48" s="67">
        <f>IF(ISBLANK($A48),"",INDEX(kluci!$A$1:$F$361,MATCH($A48,kluci!$A$1:$A$361,0),3))</f>
        <v>2014</v>
      </c>
      <c r="F48" s="67" t="str">
        <f>IF(ISBLANK($A48),"",INDEX(kluci!$A$1:$F$361,MATCH($A48,kluci!$A$1:$A$361,0),4))</f>
        <v>U11</v>
      </c>
      <c r="G48" s="66" t="str">
        <f>IF(ISBLANK($A48),"",INDEX(kluci!$A$1:$F$361,MATCH($A48,kluci!$A$1:$A$361,0),5))</f>
        <v>Butoves</v>
      </c>
      <c r="H48" s="68" t="str">
        <f>IF(ISBLANK($A48),"",INDEX(kluci!$A$1:$F$361,MATCH($A48,kluci!$A$1:$A$361,0),6))</f>
        <v>HK</v>
      </c>
      <c r="I48" s="15"/>
      <c r="J48" s="16"/>
      <c r="K48" s="16"/>
      <c r="L48" s="16">
        <v>1</v>
      </c>
      <c r="M48" s="16"/>
      <c r="N48" s="19"/>
      <c r="O48" s="18"/>
      <c r="P48" s="19">
        <f>SUM(I48:N48)-O48</f>
        <v>1</v>
      </c>
      <c r="R48" s="46"/>
      <c r="S48" s="46"/>
      <c r="T48" s="47"/>
    </row>
    <row r="49" spans="1:20" s="25" customFormat="1" ht="15.6" x14ac:dyDescent="0.3">
      <c r="A49" s="25">
        <v>88325</v>
      </c>
      <c r="B49" s="12" t="s">
        <v>677</v>
      </c>
      <c r="C49" s="13" t="s">
        <v>648</v>
      </c>
      <c r="D49" s="66" t="str">
        <f>IF(ISBLANK($A49),"",INDEX(kluci!$A$1:$F$361,MATCH($A49,kluci!$A$1:$A$361,0),2))</f>
        <v>Štorek Filip</v>
      </c>
      <c r="E49" s="67">
        <f>IF(ISBLANK($A49),"",INDEX(kluci!$A$1:$F$361,MATCH($A49,kluci!$A$1:$A$361,0),3))</f>
        <v>2013</v>
      </c>
      <c r="F49" s="67" t="str">
        <f>IF(ISBLANK($A49),"",INDEX(kluci!$A$1:$F$361,MATCH($A49,kluci!$A$1:$A$361,0),4))</f>
        <v>U13</v>
      </c>
      <c r="G49" s="66" t="str">
        <f>IF(ISBLANK($A49),"",INDEX(kluci!$A$1:$F$361,MATCH($A49,kluci!$A$1:$A$361,0),5))</f>
        <v>Tisová</v>
      </c>
      <c r="H49" s="68" t="str">
        <f>IF(ISBLANK($A49),"",INDEX(kluci!$A$1:$F$361,MATCH($A49,kluci!$A$1:$A$361,0),6))</f>
        <v>PA</v>
      </c>
      <c r="I49" s="15">
        <v>0</v>
      </c>
      <c r="J49" s="16">
        <v>0</v>
      </c>
      <c r="K49" s="16"/>
      <c r="L49" s="16"/>
      <c r="M49" s="16"/>
      <c r="N49" s="19"/>
      <c r="O49" s="18"/>
      <c r="P49" s="19">
        <f>SUM(I49:N49)-O49</f>
        <v>0</v>
      </c>
      <c r="R49" s="46"/>
      <c r="S49" s="46"/>
      <c r="T49" s="47"/>
    </row>
    <row r="50" spans="1:20" s="25" customFormat="1" ht="15.6" x14ac:dyDescent="0.3">
      <c r="A50" s="25">
        <v>90012</v>
      </c>
      <c r="B50" s="12" t="s">
        <v>677</v>
      </c>
      <c r="C50" s="13"/>
      <c r="D50" s="66" t="str">
        <f>IF(ISBLANK($A50),"",INDEX(kluci!$A$1:$F$361,MATCH($A50,kluci!$A$1:$A$361,0),2))</f>
        <v>Kopecký Maxmilián</v>
      </c>
      <c r="E50" s="67">
        <f>IF(ISBLANK($A50),"",INDEX(kluci!$A$1:$F$361,MATCH($A50,kluci!$A$1:$A$361,0),3))</f>
        <v>2015</v>
      </c>
      <c r="F50" s="67" t="str">
        <f>IF(ISBLANK($A50),"",INDEX(kluci!$A$1:$F$361,MATCH($A50,kluci!$A$1:$A$361,0),4))</f>
        <v>U11</v>
      </c>
      <c r="G50" s="66" t="str">
        <f>IF(ISBLANK($A50),"",INDEX(kluci!$A$1:$F$361,MATCH($A50,kluci!$A$1:$A$361,0),5))</f>
        <v>Chrudim Sokol</v>
      </c>
      <c r="H50" s="68" t="str">
        <f>IF(ISBLANK($A50),"",INDEX(kluci!$A$1:$F$361,MATCH($A50,kluci!$A$1:$A$361,0),6))</f>
        <v>PA</v>
      </c>
      <c r="I50" s="15"/>
      <c r="J50" s="16"/>
      <c r="K50" s="16"/>
      <c r="L50" s="16">
        <v>0</v>
      </c>
      <c r="M50" s="16"/>
      <c r="N50" s="19"/>
      <c r="O50" s="18"/>
      <c r="P50" s="19">
        <f>SUM(I50:N50)-O50</f>
        <v>0</v>
      </c>
      <c r="R50" s="46"/>
      <c r="S50" s="46"/>
      <c r="T50" s="47"/>
    </row>
    <row r="51" spans="1:20" s="25" customFormat="1" ht="15.6" x14ac:dyDescent="0.3">
      <c r="A51" s="25">
        <v>89243</v>
      </c>
      <c r="B51" s="12" t="s">
        <v>677</v>
      </c>
      <c r="C51" s="13"/>
      <c r="D51" s="66" t="str">
        <f>IF(ISBLANK($A51),"",INDEX(kluci!$A$1:$F$361,MATCH($A51,kluci!$A$1:$A$361,0),2))</f>
        <v>Sobotka Tadeáš</v>
      </c>
      <c r="E51" s="67">
        <f>IF(ISBLANK($A51),"",INDEX(kluci!$A$1:$F$361,MATCH($A51,kluci!$A$1:$A$361,0),3))</f>
        <v>2012</v>
      </c>
      <c r="F51" s="67" t="str">
        <f>IF(ISBLANK($A51),"",INDEX(kluci!$A$1:$F$361,MATCH($A51,kluci!$A$1:$A$361,0),4))</f>
        <v>U13</v>
      </c>
      <c r="G51" s="66" t="str">
        <f>IF(ISBLANK($A51),"",INDEX(kluci!$A$1:$F$361,MATCH($A51,kluci!$A$1:$A$361,0),5))</f>
        <v>Vysoké Mýto Orel</v>
      </c>
      <c r="H51" s="68" t="str">
        <f>IF(ISBLANK($A51),"",INDEX(kluci!$A$1:$F$361,MATCH($A51,kluci!$A$1:$A$361,0),6))</f>
        <v>PA</v>
      </c>
      <c r="I51" s="15"/>
      <c r="J51" s="16"/>
      <c r="K51" s="16"/>
      <c r="L51" s="16">
        <v>0</v>
      </c>
      <c r="M51" s="16"/>
      <c r="N51" s="19"/>
      <c r="O51" s="18"/>
      <c r="P51" s="19">
        <f>SUM(I51:N51)-O51</f>
        <v>0</v>
      </c>
      <c r="R51" s="46"/>
      <c r="S51" s="46"/>
      <c r="T51" s="47"/>
    </row>
    <row r="52" spans="1:20" s="25" customFormat="1" ht="15.6" x14ac:dyDescent="0.3">
      <c r="A52" s="25">
        <v>84053</v>
      </c>
      <c r="B52" s="12" t="s">
        <v>677</v>
      </c>
      <c r="C52" s="13" t="s">
        <v>648</v>
      </c>
      <c r="D52" s="66" t="str">
        <f>IF(ISBLANK($A52),"",INDEX(kluci!$A$1:$F$361,MATCH($A52,kluci!$A$1:$A$361,0),2))</f>
        <v>Vtípil Adrian</v>
      </c>
      <c r="E52" s="67">
        <f>IF(ISBLANK($A52),"",INDEX(kluci!$A$1:$F$361,MATCH($A52,kluci!$A$1:$A$361,0),3))</f>
        <v>2014</v>
      </c>
      <c r="F52" s="67" t="str">
        <f>IF(ISBLANK($A52),"",INDEX(kluci!$A$1:$F$361,MATCH($A52,kluci!$A$1:$A$361,0),4))</f>
        <v>U11</v>
      </c>
      <c r="G52" s="66" t="str">
        <f>IF(ISBLANK($A52),"",INDEX(kluci!$A$1:$F$361,MATCH($A52,kluci!$A$1:$A$361,0),5))</f>
        <v>Miletín</v>
      </c>
      <c r="H52" s="68" t="str">
        <f>IF(ISBLANK($A52),"",INDEX(kluci!$A$1:$F$361,MATCH($A52,kluci!$A$1:$A$361,0),6))</f>
        <v>HK</v>
      </c>
      <c r="I52" s="15">
        <v>0</v>
      </c>
      <c r="J52" s="16"/>
      <c r="K52" s="16"/>
      <c r="L52" s="16"/>
      <c r="M52" s="16"/>
      <c r="N52" s="19"/>
      <c r="O52" s="18"/>
      <c r="P52" s="19">
        <f>SUM(I52:N52)-O52</f>
        <v>0</v>
      </c>
      <c r="R52" s="46"/>
      <c r="S52" s="46"/>
      <c r="T52" s="47"/>
    </row>
    <row r="53" spans="1:20" s="25" customFormat="1" ht="15.6" x14ac:dyDescent="0.3">
      <c r="A53" s="25">
        <v>88542</v>
      </c>
      <c r="B53" s="12" t="s">
        <v>677</v>
      </c>
      <c r="C53" s="13" t="s">
        <v>648</v>
      </c>
      <c r="D53" s="66" t="str">
        <f>IF(ISBLANK($A53),"",INDEX(kluci!$A$1:$F$361,MATCH($A53,kluci!$A$1:$A$361,0),2))</f>
        <v>Švec Václav</v>
      </c>
      <c r="E53" s="67">
        <f>IF(ISBLANK($A53),"",INDEX(kluci!$A$1:$F$361,MATCH($A53,kluci!$A$1:$A$361,0),3))</f>
        <v>2012</v>
      </c>
      <c r="F53" s="67" t="str">
        <f>IF(ISBLANK($A53),"",INDEX(kluci!$A$1:$F$361,MATCH($A53,kluci!$A$1:$A$361,0),4))</f>
        <v>U13</v>
      </c>
      <c r="G53" s="66" t="str">
        <f>IF(ISBLANK($A53),"",INDEX(kluci!$A$1:$F$361,MATCH($A53,kluci!$A$1:$A$361,0),5))</f>
        <v>Josefov Sokol</v>
      </c>
      <c r="H53" s="68" t="str">
        <f>IF(ISBLANK($A53),"",INDEX(kluci!$A$1:$F$361,MATCH($A53,kluci!$A$1:$A$361,0),6))</f>
        <v>HK</v>
      </c>
      <c r="I53" s="15">
        <v>0</v>
      </c>
      <c r="J53" s="16"/>
      <c r="K53" s="16"/>
      <c r="L53" s="16"/>
      <c r="M53" s="16"/>
      <c r="N53" s="19"/>
      <c r="O53" s="18"/>
      <c r="P53" s="19">
        <f>SUM(I53:N53)-O53</f>
        <v>0</v>
      </c>
      <c r="R53" s="46"/>
      <c r="S53" s="46"/>
      <c r="T53" s="47"/>
    </row>
    <row r="54" spans="1:20" s="25" customFormat="1" ht="15.6" x14ac:dyDescent="0.3">
      <c r="A54" s="25">
        <v>88973</v>
      </c>
      <c r="B54" s="12" t="s">
        <v>677</v>
      </c>
      <c r="C54" s="13" t="s">
        <v>648</v>
      </c>
      <c r="D54" s="66" t="str">
        <f>IF(ISBLANK($A54),"",INDEX(kluci!$A$1:$F$361,MATCH($A54,kluci!$A$1:$A$361,0),2))</f>
        <v>Fron Marek</v>
      </c>
      <c r="E54" s="67">
        <f>IF(ISBLANK($A54),"",INDEX(kluci!$A$1:$F$361,MATCH($A54,kluci!$A$1:$A$361,0),3))</f>
        <v>2012</v>
      </c>
      <c r="F54" s="67" t="str">
        <f>IF(ISBLANK($A54),"",INDEX(kluci!$A$1:$F$361,MATCH($A54,kluci!$A$1:$A$361,0),4))</f>
        <v>U13</v>
      </c>
      <c r="G54" s="66" t="str">
        <f>IF(ISBLANK($A54),"",INDEX(kluci!$A$1:$F$361,MATCH($A54,kluci!$A$1:$A$361,0),5))</f>
        <v>Butoves</v>
      </c>
      <c r="H54" s="68" t="str">
        <f>IF(ISBLANK($A54),"",INDEX(kluci!$A$1:$F$361,MATCH($A54,kluci!$A$1:$A$361,0),6))</f>
        <v>HK</v>
      </c>
      <c r="I54" s="15"/>
      <c r="J54" s="16">
        <v>0</v>
      </c>
      <c r="K54" s="16">
        <v>0</v>
      </c>
      <c r="L54" s="16"/>
      <c r="M54" s="16"/>
      <c r="N54" s="19"/>
      <c r="O54" s="18"/>
      <c r="P54" s="19">
        <f>SUM(I54:N54)-O54</f>
        <v>0</v>
      </c>
      <c r="R54" s="46"/>
      <c r="S54" s="46"/>
      <c r="T54" s="47"/>
    </row>
    <row r="55" spans="1:20" s="25" customFormat="1" ht="15.6" x14ac:dyDescent="0.3">
      <c r="A55" s="25">
        <v>88326</v>
      </c>
      <c r="B55" s="12" t="s">
        <v>677</v>
      </c>
      <c r="C55" s="13" t="s">
        <v>648</v>
      </c>
      <c r="D55" s="66" t="str">
        <f>IF(ISBLANK($A55),"",INDEX(kluci!$A$1:$F$361,MATCH($A55,kluci!$A$1:$A$361,0),2))</f>
        <v>Zunt Matyáš</v>
      </c>
      <c r="E55" s="67">
        <f>IF(ISBLANK($A55),"",INDEX(kluci!$A$1:$F$361,MATCH($A55,kluci!$A$1:$A$361,0),3))</f>
        <v>2013</v>
      </c>
      <c r="F55" s="67" t="str">
        <f>IF(ISBLANK($A55),"",INDEX(kluci!$A$1:$F$361,MATCH($A55,kluci!$A$1:$A$361,0),4))</f>
        <v>U13</v>
      </c>
      <c r="G55" s="66" t="str">
        <f>IF(ISBLANK($A55),"",INDEX(kluci!$A$1:$F$361,MATCH($A55,kluci!$A$1:$A$361,0),5))</f>
        <v>Tisová</v>
      </c>
      <c r="H55" s="68" t="str">
        <f>IF(ISBLANK($A55),"",INDEX(kluci!$A$1:$F$361,MATCH($A55,kluci!$A$1:$A$361,0),6))</f>
        <v>PA</v>
      </c>
      <c r="I55" s="15"/>
      <c r="J55" s="16">
        <v>0</v>
      </c>
      <c r="K55" s="16"/>
      <c r="L55" s="16"/>
      <c r="M55" s="16"/>
      <c r="N55" s="19"/>
      <c r="O55" s="18"/>
      <c r="P55" s="19">
        <f>SUM(I55:N55)-O55</f>
        <v>0</v>
      </c>
      <c r="R55" s="46"/>
      <c r="S55" s="46"/>
      <c r="T55" s="47"/>
    </row>
    <row r="56" spans="1:20" s="25" customFormat="1" ht="15.6" x14ac:dyDescent="0.3">
      <c r="A56" s="25">
        <v>84189</v>
      </c>
      <c r="B56" s="12" t="s">
        <v>677</v>
      </c>
      <c r="C56" s="13" t="s">
        <v>648</v>
      </c>
      <c r="D56" s="66" t="str">
        <f>IF(ISBLANK($A56),"",INDEX(kluci!$A$1:$F$361,MATCH($A56,kluci!$A$1:$A$361,0),2))</f>
        <v>Novák Aleš</v>
      </c>
      <c r="E56" s="67">
        <f>IF(ISBLANK($A56),"",INDEX(kluci!$A$1:$F$361,MATCH($A56,kluci!$A$1:$A$361,0),3))</f>
        <v>2014</v>
      </c>
      <c r="F56" s="67" t="str">
        <f>IF(ISBLANK($A56),"",INDEX(kluci!$A$1:$F$361,MATCH($A56,kluci!$A$1:$A$361,0),4))</f>
        <v>U11</v>
      </c>
      <c r="G56" s="66" t="str">
        <f>IF(ISBLANK($A56),"",INDEX(kluci!$A$1:$F$361,MATCH($A56,kluci!$A$1:$A$361,0),5))</f>
        <v>Ústí nad Orlicí TTC</v>
      </c>
      <c r="H56" s="68" t="str">
        <f>IF(ISBLANK($A56),"",INDEX(kluci!$A$1:$F$361,MATCH($A56,kluci!$A$1:$A$361,0),6))</f>
        <v>PA</v>
      </c>
      <c r="I56" s="15"/>
      <c r="J56" s="16">
        <v>0</v>
      </c>
      <c r="K56" s="16"/>
      <c r="L56" s="16"/>
      <c r="M56" s="16"/>
      <c r="N56" s="19"/>
      <c r="O56" s="18"/>
      <c r="P56" s="19">
        <f>SUM(I56:N56)-O56</f>
        <v>0</v>
      </c>
      <c r="R56" s="46"/>
      <c r="S56" s="46"/>
      <c r="T56" s="47"/>
    </row>
    <row r="57" spans="1:20" s="25" customFormat="1" ht="15.6" x14ac:dyDescent="0.3">
      <c r="A57" s="25">
        <v>87474</v>
      </c>
      <c r="B57" s="12" t="s">
        <v>677</v>
      </c>
      <c r="C57" s="13" t="s">
        <v>648</v>
      </c>
      <c r="D57" s="66" t="str">
        <f>IF(ISBLANK($A57),"",INDEX(kluci!$A$1:$F$361,MATCH($A57,kluci!$A$1:$A$361,0),2))</f>
        <v>Šípek Ondřej</v>
      </c>
      <c r="E57" s="67">
        <f>IF(ISBLANK($A57),"",INDEX(kluci!$A$1:$F$361,MATCH($A57,kluci!$A$1:$A$361,0),3))</f>
        <v>2015</v>
      </c>
      <c r="F57" s="67" t="str">
        <f>IF(ISBLANK($A57),"",INDEX(kluci!$A$1:$F$361,MATCH($A57,kluci!$A$1:$A$361,0),4))</f>
        <v>U11</v>
      </c>
      <c r="G57" s="66" t="str">
        <f>IF(ISBLANK($A57),"",INDEX(kluci!$A$1:$F$361,MATCH($A57,kluci!$A$1:$A$361,0),5))</f>
        <v>Nekoř</v>
      </c>
      <c r="H57" s="68" t="str">
        <f>IF(ISBLANK($A57),"",INDEX(kluci!$A$1:$F$361,MATCH($A57,kluci!$A$1:$A$361,0),6))</f>
        <v>PA</v>
      </c>
      <c r="I57" s="15"/>
      <c r="J57" s="16"/>
      <c r="K57" s="16">
        <v>0</v>
      </c>
      <c r="L57" s="16"/>
      <c r="M57" s="16"/>
      <c r="N57" s="19"/>
      <c r="O57" s="18"/>
      <c r="P57" s="19">
        <f>SUM(I57:N57)-O57</f>
        <v>0</v>
      </c>
      <c r="R57" s="46"/>
      <c r="S57" s="46"/>
      <c r="T57" s="47"/>
    </row>
    <row r="58" spans="1:20" s="25" customFormat="1" ht="15.6" x14ac:dyDescent="0.3">
      <c r="A58" s="25">
        <v>87471</v>
      </c>
      <c r="B58" s="12" t="s">
        <v>677</v>
      </c>
      <c r="C58" s="13" t="s">
        <v>648</v>
      </c>
      <c r="D58" s="66" t="str">
        <f>IF(ISBLANK($A58),"",INDEX(kluci!$A$1:$F$361,MATCH($A58,kluci!$A$1:$A$361,0),2))</f>
        <v>Adamec Petr</v>
      </c>
      <c r="E58" s="67">
        <f>IF(ISBLANK($A58),"",INDEX(kluci!$A$1:$F$361,MATCH($A58,kluci!$A$1:$A$361,0),3))</f>
        <v>2015</v>
      </c>
      <c r="F58" s="67" t="str">
        <f>IF(ISBLANK($A58),"",INDEX(kluci!$A$1:$F$361,MATCH($A58,kluci!$A$1:$A$361,0),4))</f>
        <v>U11</v>
      </c>
      <c r="G58" s="66" t="str">
        <f>IF(ISBLANK($A58),"",INDEX(kluci!$A$1:$F$361,MATCH($A58,kluci!$A$1:$A$361,0),5))</f>
        <v>Nekoř</v>
      </c>
      <c r="H58" s="68" t="str">
        <f>IF(ISBLANK($A58),"",INDEX(kluci!$A$1:$F$361,MATCH($A58,kluci!$A$1:$A$361,0),6))</f>
        <v>PA</v>
      </c>
      <c r="I58" s="15"/>
      <c r="J58" s="16"/>
      <c r="K58" s="16">
        <v>0</v>
      </c>
      <c r="L58" s="16"/>
      <c r="M58" s="16"/>
      <c r="N58" s="19"/>
      <c r="O58" s="18"/>
      <c r="P58" s="19">
        <f>SUM(I58:N58)-O58</f>
        <v>0</v>
      </c>
      <c r="R58" s="46"/>
      <c r="S58" s="46"/>
      <c r="T58" s="47"/>
    </row>
    <row r="59" spans="1:20" s="25" customFormat="1" ht="15.6" x14ac:dyDescent="0.3">
      <c r="A59" s="25">
        <v>89860</v>
      </c>
      <c r="B59" s="12" t="s">
        <v>677</v>
      </c>
      <c r="C59" s="13" t="s">
        <v>648</v>
      </c>
      <c r="D59" s="66" t="str">
        <f>IF(ISBLANK($A59),"",INDEX(kluci!$A$1:$F$361,MATCH($A59,kluci!$A$1:$A$361,0),2))</f>
        <v>Koďousek Matěj</v>
      </c>
      <c r="E59" s="67">
        <f>IF(ISBLANK($A59),"",INDEX(kluci!$A$1:$F$361,MATCH($A59,kluci!$A$1:$A$361,0),3))</f>
        <v>2016</v>
      </c>
      <c r="F59" s="67" t="str">
        <f>IF(ISBLANK($A59),"",INDEX(kluci!$A$1:$F$361,MATCH($A59,kluci!$A$1:$A$361,0),4))</f>
        <v>U11</v>
      </c>
      <c r="G59" s="66" t="str">
        <f>IF(ISBLANK($A59),"",INDEX(kluci!$A$1:$F$361,MATCH($A59,kluci!$A$1:$A$361,0),5))</f>
        <v>Jaroměř Jiskra</v>
      </c>
      <c r="H59" s="68" t="str">
        <f>IF(ISBLANK($A59),"",INDEX(kluci!$A$1:$F$361,MATCH($A59,kluci!$A$1:$A$361,0),6))</f>
        <v>HK</v>
      </c>
      <c r="I59" s="15"/>
      <c r="J59" s="16"/>
      <c r="K59" s="16">
        <v>0</v>
      </c>
      <c r="L59" s="16"/>
      <c r="M59" s="16"/>
      <c r="N59" s="19"/>
      <c r="O59" s="18"/>
      <c r="P59" s="19">
        <f>SUM(I59:N59)-O59</f>
        <v>0</v>
      </c>
      <c r="R59" s="46"/>
      <c r="S59" s="46"/>
      <c r="T59" s="47"/>
    </row>
    <row r="60" spans="1:20" s="25" customFormat="1" ht="15.6" x14ac:dyDescent="0.3">
      <c r="A60" s="25">
        <v>89859</v>
      </c>
      <c r="B60" s="12" t="s">
        <v>677</v>
      </c>
      <c r="C60" s="13" t="s">
        <v>648</v>
      </c>
      <c r="D60" s="66" t="str">
        <f>IF(ISBLANK($A60),"",INDEX(kluci!$A$1:$F$361,MATCH($A60,kluci!$A$1:$A$361,0),2))</f>
        <v>Kalenda Josef</v>
      </c>
      <c r="E60" s="67">
        <f>IF(ISBLANK($A60),"",INDEX(kluci!$A$1:$F$361,MATCH($A60,kluci!$A$1:$A$361,0),3))</f>
        <v>2017</v>
      </c>
      <c r="F60" s="67" t="str">
        <f>IF(ISBLANK($A60),"",INDEX(kluci!$A$1:$F$361,MATCH($A60,kluci!$A$1:$A$361,0),4))</f>
        <v>U11</v>
      </c>
      <c r="G60" s="66" t="str">
        <f>IF(ISBLANK($A60),"",INDEX(kluci!$A$1:$F$361,MATCH($A60,kluci!$A$1:$A$361,0),5))</f>
        <v>Jaroměř Jiskra</v>
      </c>
      <c r="H60" s="68" t="str">
        <f>IF(ISBLANK($A60),"",INDEX(kluci!$A$1:$F$361,MATCH($A60,kluci!$A$1:$A$361,0),6))</f>
        <v>HK</v>
      </c>
      <c r="I60" s="15"/>
      <c r="J60" s="16"/>
      <c r="K60" s="16">
        <v>0</v>
      </c>
      <c r="L60" s="16"/>
      <c r="M60" s="16"/>
      <c r="N60" s="19"/>
      <c r="O60" s="18"/>
      <c r="P60" s="19">
        <f>SUM(I60:N60)-O60</f>
        <v>0</v>
      </c>
      <c r="R60" s="46"/>
      <c r="S60" s="46"/>
      <c r="T60" s="47"/>
    </row>
    <row r="61" spans="1:20" s="25" customFormat="1" ht="15.6" x14ac:dyDescent="0.3">
      <c r="A61" s="25">
        <v>87825</v>
      </c>
      <c r="B61" s="12" t="s">
        <v>677</v>
      </c>
      <c r="C61" s="13" t="s">
        <v>648</v>
      </c>
      <c r="D61" s="66" t="str">
        <f>IF(ISBLANK($A61),"",INDEX(kluci!$A$1:$F$361,MATCH($A61,kluci!$A$1:$A$361,0),2))</f>
        <v>Jukl Petr</v>
      </c>
      <c r="E61" s="67">
        <f>IF(ISBLANK($A61),"",INDEX(kluci!$A$1:$F$361,MATCH($A61,kluci!$A$1:$A$361,0),3))</f>
        <v>2014</v>
      </c>
      <c r="F61" s="67" t="str">
        <f>IF(ISBLANK($A61),"",INDEX(kluci!$A$1:$F$361,MATCH($A61,kluci!$A$1:$A$361,0),4))</f>
        <v>U11</v>
      </c>
      <c r="G61" s="66" t="str">
        <f>IF(ISBLANK($A61),"",INDEX(kluci!$A$1:$F$361,MATCH($A61,kluci!$A$1:$A$361,0),5))</f>
        <v>Jaroměř Jiskra</v>
      </c>
      <c r="H61" s="68" t="str">
        <f>IF(ISBLANK($A61),"",INDEX(kluci!$A$1:$F$361,MATCH($A61,kluci!$A$1:$A$361,0),6))</f>
        <v>HK</v>
      </c>
      <c r="I61" s="15"/>
      <c r="J61" s="16"/>
      <c r="K61" s="16">
        <v>0</v>
      </c>
      <c r="L61" s="16"/>
      <c r="M61" s="16"/>
      <c r="N61" s="19"/>
      <c r="O61" s="18"/>
      <c r="P61" s="19">
        <f>SUM(I61:N61)-O61</f>
        <v>0</v>
      </c>
      <c r="R61" s="46"/>
      <c r="S61" s="46"/>
      <c r="T61" s="47"/>
    </row>
    <row r="62" spans="1:20" s="25" customFormat="1" ht="15.6" hidden="1" x14ac:dyDescent="0.3">
      <c r="A62" s="25">
        <v>71386</v>
      </c>
      <c r="B62" s="12"/>
      <c r="C62" s="13"/>
      <c r="D62" s="66" t="str">
        <f>IF(ISBLANK($A62),"",INDEX(kluci!$A$1:$F$361,MATCH($A62,kluci!$A$1:$A$361,0),2))</f>
        <v>Matuška Tomáš</v>
      </c>
      <c r="E62" s="67">
        <f>IF(ISBLANK($A62),"",INDEX(kluci!$A$1:$F$361,MATCH($A62,kluci!$A$1:$A$361,0),3))</f>
        <v>2012</v>
      </c>
      <c r="F62" s="67" t="str">
        <f>IF(ISBLANK($A62),"",INDEX(kluci!$A$1:$F$361,MATCH($A62,kluci!$A$1:$A$361,0),4))</f>
        <v>U13</v>
      </c>
      <c r="G62" s="66" t="str">
        <f>IF(ISBLANK($A62),"",INDEX(kluci!$A$1:$F$361,MATCH($A62,kluci!$A$1:$A$361,0),5))</f>
        <v>Hostinné Tatran</v>
      </c>
      <c r="H62" s="68" t="str">
        <f>IF(ISBLANK($A62),"",INDEX(kluci!$A$1:$F$361,MATCH($A62,kluci!$A$1:$A$361,0),6))</f>
        <v>HK</v>
      </c>
      <c r="I62" s="15"/>
      <c r="J62" s="16"/>
      <c r="K62" s="16"/>
      <c r="L62" s="16"/>
      <c r="M62" s="16"/>
      <c r="N62" s="19"/>
      <c r="O62" s="18"/>
      <c r="P62" s="19">
        <f>SUM(I62:N62)-O62</f>
        <v>0</v>
      </c>
      <c r="R62" s="46"/>
      <c r="S62" s="46"/>
      <c r="T62" s="47"/>
    </row>
    <row r="63" spans="1:20" s="25" customFormat="1" ht="15.6" hidden="1" x14ac:dyDescent="0.3">
      <c r="A63" s="25">
        <v>81903</v>
      </c>
      <c r="B63" s="12"/>
      <c r="C63" s="13"/>
      <c r="D63" s="66" t="str">
        <f>IF(ISBLANK($A63),"",INDEX(kluci!$A$1:$F$361,MATCH($A63,kluci!$A$1:$A$361,0),2))</f>
        <v>Kalvach Vojtěch</v>
      </c>
      <c r="E63" s="67">
        <f>IF(ISBLANK($A63),"",INDEX(kluci!$A$1:$F$361,MATCH($A63,kluci!$A$1:$A$361,0),3))</f>
        <v>2012</v>
      </c>
      <c r="F63" s="67" t="str">
        <f>IF(ISBLANK($A63),"",INDEX(kluci!$A$1:$F$361,MATCH($A63,kluci!$A$1:$A$361,0),4))</f>
        <v>U13</v>
      </c>
      <c r="G63" s="66" t="str">
        <f>IF(ISBLANK($A63),"",INDEX(kluci!$A$1:$F$361,MATCH($A63,kluci!$A$1:$A$361,0),5))</f>
        <v>Hostinné Tatran</v>
      </c>
      <c r="H63" s="68" t="str">
        <f>IF(ISBLANK($A63),"",INDEX(kluci!$A$1:$F$361,MATCH($A63,kluci!$A$1:$A$361,0),6))</f>
        <v>HK</v>
      </c>
      <c r="I63" s="15"/>
      <c r="J63" s="16"/>
      <c r="K63" s="16"/>
      <c r="L63" s="16"/>
      <c r="M63" s="16"/>
      <c r="N63" s="19"/>
      <c r="O63" s="18"/>
      <c r="P63" s="19">
        <f>SUM(I63:N63)-O63</f>
        <v>0</v>
      </c>
      <c r="R63" s="46"/>
      <c r="S63" s="46"/>
      <c r="T63" s="47"/>
    </row>
    <row r="64" spans="1:20" s="25" customFormat="1" ht="15.6" hidden="1" x14ac:dyDescent="0.3">
      <c r="A64" s="25">
        <v>84143</v>
      </c>
      <c r="B64" s="12"/>
      <c r="C64" s="13"/>
      <c r="D64" s="66" t="str">
        <f>IF(ISBLANK($A64),"",INDEX(kluci!$A$1:$F$361,MATCH($A64,kluci!$A$1:$A$361,0),2))</f>
        <v>Gonda Libor</v>
      </c>
      <c r="E64" s="67">
        <f>IF(ISBLANK($A64),"",INDEX(kluci!$A$1:$F$361,MATCH($A64,kluci!$A$1:$A$361,0),3))</f>
        <v>2012</v>
      </c>
      <c r="F64" s="67" t="str">
        <f>IF(ISBLANK($A64),"",INDEX(kluci!$A$1:$F$361,MATCH($A64,kluci!$A$1:$A$361,0),4))</f>
        <v>U13</v>
      </c>
      <c r="G64" s="66" t="str">
        <f>IF(ISBLANK($A64),"",INDEX(kluci!$A$1:$F$361,MATCH($A64,kluci!$A$1:$A$361,0),5))</f>
        <v>Montas Hradec Králové</v>
      </c>
      <c r="H64" s="68" t="str">
        <f>IF(ISBLANK($A64),"",INDEX(kluci!$A$1:$F$361,MATCH($A64,kluci!$A$1:$A$361,0),6))</f>
        <v>HK</v>
      </c>
      <c r="I64" s="15"/>
      <c r="J64" s="16"/>
      <c r="K64" s="16"/>
      <c r="L64" s="16"/>
      <c r="M64" s="16"/>
      <c r="N64" s="19"/>
      <c r="O64" s="18"/>
      <c r="P64" s="19">
        <f>SUM(I64:N64)-O64</f>
        <v>0</v>
      </c>
      <c r="R64" s="46"/>
      <c r="S64" s="46"/>
      <c r="T64" s="47"/>
    </row>
    <row r="65" spans="1:20" s="25" customFormat="1" ht="15.6" hidden="1" x14ac:dyDescent="0.3">
      <c r="A65" s="25">
        <v>80893</v>
      </c>
      <c r="B65" s="12"/>
      <c r="C65" s="13"/>
      <c r="D65" s="66" t="str">
        <f>IF(ISBLANK($A65),"",INDEX(kluci!$A$1:$F$361,MATCH($A65,kluci!$A$1:$A$361,0),2))</f>
        <v>Filjač Jiří</v>
      </c>
      <c r="E65" s="67">
        <f>IF(ISBLANK($A65),"",INDEX(kluci!$A$1:$F$361,MATCH($A65,kluci!$A$1:$A$361,0),3))</f>
        <v>2013</v>
      </c>
      <c r="F65" s="67" t="str">
        <f>IF(ISBLANK($A65),"",INDEX(kluci!$A$1:$F$361,MATCH($A65,kluci!$A$1:$A$361,0),4))</f>
        <v>U13</v>
      </c>
      <c r="G65" s="66" t="str">
        <f>IF(ISBLANK($A65),"",INDEX(kluci!$A$1:$F$361,MATCH($A65,kluci!$A$1:$A$361,0),5))</f>
        <v>Lázně Bělohrad</v>
      </c>
      <c r="H65" s="68" t="str">
        <f>IF(ISBLANK($A65),"",INDEX(kluci!$A$1:$F$361,MATCH($A65,kluci!$A$1:$A$361,0),6))</f>
        <v>HK</v>
      </c>
      <c r="I65" s="15"/>
      <c r="J65" s="16"/>
      <c r="K65" s="16"/>
      <c r="L65" s="16"/>
      <c r="M65" s="16"/>
      <c r="N65" s="19"/>
      <c r="O65" s="18"/>
      <c r="P65" s="19">
        <f>SUM(I65:N65)-O65</f>
        <v>0</v>
      </c>
      <c r="R65" s="46"/>
      <c r="S65" s="46"/>
      <c r="T65" s="47"/>
    </row>
    <row r="66" spans="1:20" s="25" customFormat="1" ht="15.6" hidden="1" x14ac:dyDescent="0.3">
      <c r="A66" s="25">
        <v>84790</v>
      </c>
      <c r="B66" s="12"/>
      <c r="C66" s="13"/>
      <c r="D66" s="66" t="str">
        <f>IF(ISBLANK($A66),"",INDEX(kluci!$A$1:$F$361,MATCH($A66,kluci!$A$1:$A$361,0),2))</f>
        <v>Držka Denis</v>
      </c>
      <c r="E66" s="67">
        <f>IF(ISBLANK($A66),"",INDEX(kluci!$A$1:$F$361,MATCH($A66,kluci!$A$1:$A$361,0),3))</f>
        <v>2013</v>
      </c>
      <c r="F66" s="67" t="str">
        <f>IF(ISBLANK($A66),"",INDEX(kluci!$A$1:$F$361,MATCH($A66,kluci!$A$1:$A$361,0),4))</f>
        <v>U13</v>
      </c>
      <c r="G66" s="66" t="str">
        <f>IF(ISBLANK($A66),"",INDEX(kluci!$A$1:$F$361,MATCH($A66,kluci!$A$1:$A$361,0),5))</f>
        <v>Lanškroun TJ</v>
      </c>
      <c r="H66" s="68" t="str">
        <f>IF(ISBLANK($A66),"",INDEX(kluci!$A$1:$F$361,MATCH($A66,kluci!$A$1:$A$361,0),6))</f>
        <v>PA</v>
      </c>
      <c r="I66" s="15"/>
      <c r="J66" s="16"/>
      <c r="K66" s="16"/>
      <c r="L66" s="16"/>
      <c r="M66" s="16"/>
      <c r="N66" s="19"/>
      <c r="O66" s="18"/>
      <c r="P66" s="19">
        <f>SUM(I66:N66)-O66</f>
        <v>0</v>
      </c>
      <c r="R66" s="46"/>
      <c r="S66" s="46"/>
      <c r="T66" s="47"/>
    </row>
    <row r="67" spans="1:20" s="25" customFormat="1" ht="15.6" hidden="1" x14ac:dyDescent="0.3">
      <c r="A67" s="25">
        <v>86614</v>
      </c>
      <c r="B67" s="12"/>
      <c r="C67" s="13"/>
      <c r="D67" s="66" t="str">
        <f>IF(ISBLANK($A67),"",INDEX(kluci!$A$1:$F$361,MATCH($A67,kluci!$A$1:$A$361,0),2))</f>
        <v>Netušil Tomáš</v>
      </c>
      <c r="E67" s="67">
        <f>IF(ISBLANK($A67),"",INDEX(kluci!$A$1:$F$361,MATCH($A67,kluci!$A$1:$A$361,0),3))</f>
        <v>2012</v>
      </c>
      <c r="F67" s="67" t="str">
        <f>IF(ISBLANK($A67),"",INDEX(kluci!$A$1:$F$361,MATCH($A67,kluci!$A$1:$A$361,0),4))</f>
        <v>U13</v>
      </c>
      <c r="G67" s="66" t="str">
        <f>IF(ISBLANK($A67),"",INDEX(kluci!$A$1:$F$361,MATCH($A67,kluci!$A$1:$A$361,0),5))</f>
        <v>Lanškroun TJ</v>
      </c>
      <c r="H67" s="68" t="str">
        <f>IF(ISBLANK($A67),"",INDEX(kluci!$A$1:$F$361,MATCH($A67,kluci!$A$1:$A$361,0),6))</f>
        <v>PA</v>
      </c>
      <c r="I67" s="15"/>
      <c r="J67" s="16"/>
      <c r="K67" s="16"/>
      <c r="L67" s="16"/>
      <c r="M67" s="16"/>
      <c r="N67" s="19"/>
      <c r="O67" s="18"/>
      <c r="P67" s="19">
        <f>SUM(I67:N67)-O67</f>
        <v>0</v>
      </c>
      <c r="R67" s="46"/>
      <c r="S67" s="46"/>
      <c r="T67" s="47"/>
    </row>
    <row r="68" spans="1:20" s="25" customFormat="1" ht="15.6" hidden="1" x14ac:dyDescent="0.3">
      <c r="A68" s="25">
        <v>85880</v>
      </c>
      <c r="B68" s="12"/>
      <c r="C68" s="13"/>
      <c r="D68" s="66" t="str">
        <f>IF(ISBLANK($A68),"",INDEX(kluci!$A$1:$F$361,MATCH($A68,kluci!$A$1:$A$361,0),2))</f>
        <v>Lambert Daniel</v>
      </c>
      <c r="E68" s="67">
        <f>IF(ISBLANK($A68),"",INDEX(kluci!$A$1:$F$361,MATCH($A68,kluci!$A$1:$A$361,0),3))</f>
        <v>2012</v>
      </c>
      <c r="F68" s="67" t="str">
        <f>IF(ISBLANK($A68),"",INDEX(kluci!$A$1:$F$361,MATCH($A68,kluci!$A$1:$A$361,0),4))</f>
        <v>U13</v>
      </c>
      <c r="G68" s="66" t="str">
        <f>IF(ISBLANK($A68),"",INDEX(kluci!$A$1:$F$361,MATCH($A68,kluci!$A$1:$A$361,0),5))</f>
        <v>Dobré SK</v>
      </c>
      <c r="H68" s="68" t="str">
        <f>IF(ISBLANK($A68),"",INDEX(kluci!$A$1:$F$361,MATCH($A68,kluci!$A$1:$A$361,0),6))</f>
        <v>HK</v>
      </c>
      <c r="I68" s="15"/>
      <c r="J68" s="16"/>
      <c r="K68" s="16"/>
      <c r="L68" s="16"/>
      <c r="M68" s="16"/>
      <c r="N68" s="19"/>
      <c r="O68" s="18"/>
      <c r="P68" s="19">
        <f>SUM(I68:N68)-O68</f>
        <v>0</v>
      </c>
      <c r="R68" s="46"/>
      <c r="S68" s="46"/>
      <c r="T68" s="47"/>
    </row>
    <row r="69" spans="1:20" s="25" customFormat="1" ht="15.6" hidden="1" x14ac:dyDescent="0.3">
      <c r="A69" s="25">
        <v>81160</v>
      </c>
      <c r="B69" s="12"/>
      <c r="C69" s="13"/>
      <c r="D69" s="66" t="str">
        <f>IF(ISBLANK($A69),"",INDEX(kluci!$A$1:$F$361,MATCH($A69,kluci!$A$1:$A$361,0),2))</f>
        <v>Řehák Štěpán</v>
      </c>
      <c r="E69" s="67">
        <f>IF(ISBLANK($A69),"",INDEX(kluci!$A$1:$F$361,MATCH($A69,kluci!$A$1:$A$361,0),3))</f>
        <v>2012</v>
      </c>
      <c r="F69" s="67" t="str">
        <f>IF(ISBLANK($A69),"",INDEX(kluci!$A$1:$F$361,MATCH($A69,kluci!$A$1:$A$361,0),4))</f>
        <v>U13</v>
      </c>
      <c r="G69" s="66" t="str">
        <f>IF(ISBLANK($A69),"",INDEX(kluci!$A$1:$F$361,MATCH($A69,kluci!$A$1:$A$361,0),5))</f>
        <v>Česká Skalice</v>
      </c>
      <c r="H69" s="68" t="str">
        <f>IF(ISBLANK($A69),"",INDEX(kluci!$A$1:$F$361,MATCH($A69,kluci!$A$1:$A$361,0),6))</f>
        <v>HK</v>
      </c>
      <c r="I69" s="15"/>
      <c r="J69" s="16"/>
      <c r="K69" s="16"/>
      <c r="L69" s="16"/>
      <c r="M69" s="16"/>
      <c r="N69" s="19"/>
      <c r="O69" s="18"/>
      <c r="P69" s="19">
        <f>SUM(I69:N69)-O69</f>
        <v>0</v>
      </c>
      <c r="R69" s="46"/>
      <c r="S69" s="46"/>
      <c r="T69" s="47"/>
    </row>
    <row r="70" spans="1:20" s="25" customFormat="1" ht="15.6" hidden="1" x14ac:dyDescent="0.3">
      <c r="A70" s="25">
        <v>80094</v>
      </c>
      <c r="B70" s="12"/>
      <c r="C70" s="13"/>
      <c r="D70" s="66" t="str">
        <f>IF(ISBLANK($A70),"",INDEX(kluci!$A$1:$F$361,MATCH($A70,kluci!$A$1:$A$361,0),2))</f>
        <v>Hájek Jakub</v>
      </c>
      <c r="E70" s="67">
        <f>IF(ISBLANK($A70),"",INDEX(kluci!$A$1:$F$361,MATCH($A70,kluci!$A$1:$A$361,0),3))</f>
        <v>2013</v>
      </c>
      <c r="F70" s="67" t="str">
        <f>IF(ISBLANK($A70),"",INDEX(kluci!$A$1:$F$361,MATCH($A70,kluci!$A$1:$A$361,0),4))</f>
        <v>U13</v>
      </c>
      <c r="G70" s="66" t="str">
        <f>IF(ISBLANK($A70),"",INDEX(kluci!$A$1:$F$361,MATCH($A70,kluci!$A$1:$A$361,0),5))</f>
        <v>Josefov Sokol</v>
      </c>
      <c r="H70" s="68" t="str">
        <f>IF(ISBLANK($A70),"",INDEX(kluci!$A$1:$F$361,MATCH($A70,kluci!$A$1:$A$361,0),6))</f>
        <v>HK</v>
      </c>
      <c r="I70" s="15"/>
      <c r="J70" s="16"/>
      <c r="K70" s="16"/>
      <c r="L70" s="16"/>
      <c r="M70" s="16"/>
      <c r="N70" s="19"/>
      <c r="O70" s="18"/>
      <c r="P70" s="19">
        <f>SUM(I70:N70)-O70</f>
        <v>0</v>
      </c>
      <c r="R70" s="46"/>
      <c r="S70" s="46"/>
      <c r="T70" s="47"/>
    </row>
    <row r="71" spans="1:20" s="25" customFormat="1" ht="15.6" hidden="1" x14ac:dyDescent="0.3">
      <c r="A71" s="25">
        <v>82531</v>
      </c>
      <c r="B71" s="12"/>
      <c r="C71" s="13"/>
      <c r="D71" s="66" t="str">
        <f>IF(ISBLANK($A71),"",INDEX(kluci!$A$1:$F$361,MATCH($A71,kluci!$A$1:$A$361,0),2))</f>
        <v>Suchý Daniel</v>
      </c>
      <c r="E71" s="67">
        <f>IF(ISBLANK($A71),"",INDEX(kluci!$A$1:$F$361,MATCH($A71,kluci!$A$1:$A$361,0),3))</f>
        <v>2012</v>
      </c>
      <c r="F71" s="67" t="str">
        <f>IF(ISBLANK($A71),"",INDEX(kluci!$A$1:$F$361,MATCH($A71,kluci!$A$1:$A$361,0),4))</f>
        <v>U13</v>
      </c>
      <c r="G71" s="66" t="str">
        <f>IF(ISBLANK($A71),"",INDEX(kluci!$A$1:$F$361,MATCH($A71,kluci!$A$1:$A$361,0),5))</f>
        <v>Borová</v>
      </c>
      <c r="H71" s="68" t="str">
        <f>IF(ISBLANK($A71),"",INDEX(kluci!$A$1:$F$361,MATCH($A71,kluci!$A$1:$A$361,0),6))</f>
        <v>PA</v>
      </c>
      <c r="I71" s="15"/>
      <c r="J71" s="16"/>
      <c r="K71" s="16"/>
      <c r="L71" s="16"/>
      <c r="M71" s="16"/>
      <c r="N71" s="19"/>
      <c r="O71" s="18"/>
      <c r="P71" s="19">
        <f>SUM(I71:N71)-O71</f>
        <v>0</v>
      </c>
      <c r="R71" s="46"/>
      <c r="S71" s="46"/>
      <c r="T71" s="47"/>
    </row>
    <row r="72" spans="1:20" s="25" customFormat="1" ht="15.6" hidden="1" x14ac:dyDescent="0.3">
      <c r="A72" s="25">
        <v>85161</v>
      </c>
      <c r="B72" s="12"/>
      <c r="C72" s="13"/>
      <c r="D72" s="66" t="str">
        <f>IF(ISBLANK($A72),"",INDEX(kluci!$A$1:$F$361,MATCH($A72,kluci!$A$1:$A$361,0),2))</f>
        <v>Sklenář Ondřej</v>
      </c>
      <c r="E72" s="67">
        <f>IF(ISBLANK($A72),"",INDEX(kluci!$A$1:$F$361,MATCH($A72,kluci!$A$1:$A$361,0),3))</f>
        <v>2012</v>
      </c>
      <c r="F72" s="67" t="str">
        <f>IF(ISBLANK($A72),"",INDEX(kluci!$A$1:$F$361,MATCH($A72,kluci!$A$1:$A$361,0),4))</f>
        <v>U13</v>
      </c>
      <c r="G72" s="66" t="str">
        <f>IF(ISBLANK($A72),"",INDEX(kluci!$A$1:$F$361,MATCH($A72,kluci!$A$1:$A$361,0),5))</f>
        <v>Montas Hradec Králové</v>
      </c>
      <c r="H72" s="68" t="str">
        <f>IF(ISBLANK($A72),"",INDEX(kluci!$A$1:$F$361,MATCH($A72,kluci!$A$1:$A$361,0),6))</f>
        <v>HK</v>
      </c>
      <c r="I72" s="15"/>
      <c r="J72" s="16"/>
      <c r="K72" s="16"/>
      <c r="L72" s="16"/>
      <c r="M72" s="16"/>
      <c r="N72" s="19"/>
      <c r="O72" s="18"/>
      <c r="P72" s="19">
        <f>SUM(I72:N72)-O72</f>
        <v>0</v>
      </c>
      <c r="R72" s="46"/>
      <c r="S72" s="46"/>
      <c r="T72" s="47"/>
    </row>
    <row r="73" spans="1:20" s="25" customFormat="1" ht="15.6" hidden="1" x14ac:dyDescent="0.3">
      <c r="A73" s="25">
        <v>86737</v>
      </c>
      <c r="B73" s="12"/>
      <c r="C73" s="13"/>
      <c r="D73" s="66" t="str">
        <f>IF(ISBLANK($A73),"",INDEX(kluci!$A$1:$F$361,MATCH($A73,kluci!$A$1:$A$361,0),2))</f>
        <v>Kaplan Jan</v>
      </c>
      <c r="E73" s="67">
        <f>IF(ISBLANK($A73),"",INDEX(kluci!$A$1:$F$361,MATCH($A73,kluci!$A$1:$A$361,0),3))</f>
        <v>2014</v>
      </c>
      <c r="F73" s="67" t="str">
        <f>IF(ISBLANK($A73),"",INDEX(kluci!$A$1:$F$361,MATCH($A73,kluci!$A$1:$A$361,0),4))</f>
        <v>U11</v>
      </c>
      <c r="G73" s="66" t="str">
        <f>IF(ISBLANK($A73),"",INDEX(kluci!$A$1:$F$361,MATCH($A73,kluci!$A$1:$A$361,0),5))</f>
        <v>Lanškroun TJ</v>
      </c>
      <c r="H73" s="68" t="str">
        <f>IF(ISBLANK($A73),"",INDEX(kluci!$A$1:$F$361,MATCH($A73,kluci!$A$1:$A$361,0),6))</f>
        <v>PA</v>
      </c>
      <c r="I73" s="15"/>
      <c r="J73" s="16"/>
      <c r="K73" s="16"/>
      <c r="L73" s="16"/>
      <c r="M73" s="16"/>
      <c r="N73" s="19"/>
      <c r="O73" s="18"/>
      <c r="P73" s="19">
        <f>SUM(I73:N73)-O73</f>
        <v>0</v>
      </c>
      <c r="R73" s="46"/>
      <c r="S73" s="46"/>
      <c r="T73" s="47"/>
    </row>
    <row r="74" spans="1:20" s="25" customFormat="1" ht="15.6" hidden="1" x14ac:dyDescent="0.3">
      <c r="A74" s="25">
        <v>83864</v>
      </c>
      <c r="B74" s="12"/>
      <c r="C74" s="13"/>
      <c r="D74" s="66" t="str">
        <f>IF(ISBLANK($A74),"",INDEX(kluci!$A$1:$F$361,MATCH($A74,kluci!$A$1:$A$361,0),2))</f>
        <v>Thér Richard</v>
      </c>
      <c r="E74" s="67">
        <f>IF(ISBLANK($A74),"",INDEX(kluci!$A$1:$F$361,MATCH($A74,kluci!$A$1:$A$361,0),3))</f>
        <v>2012</v>
      </c>
      <c r="F74" s="67" t="str">
        <f>IF(ISBLANK($A74),"",INDEX(kluci!$A$1:$F$361,MATCH($A74,kluci!$A$1:$A$361,0),4))</f>
        <v>U13</v>
      </c>
      <c r="G74" s="66" t="str">
        <f>IF(ISBLANK($A74),"",INDEX(kluci!$A$1:$F$361,MATCH($A74,kluci!$A$1:$A$361,0),5))</f>
        <v>TJ Sokol PP H. Králové 2</v>
      </c>
      <c r="H74" s="68" t="str">
        <f>IF(ISBLANK($A74),"",INDEX(kluci!$A$1:$F$361,MATCH($A74,kluci!$A$1:$A$361,0),6))</f>
        <v>HK</v>
      </c>
      <c r="I74" s="15"/>
      <c r="J74" s="16"/>
      <c r="K74" s="16"/>
      <c r="L74" s="16"/>
      <c r="M74" s="16"/>
      <c r="N74" s="19"/>
      <c r="O74" s="18"/>
      <c r="P74" s="19">
        <f>SUM(I74:N74)-O74</f>
        <v>0</v>
      </c>
      <c r="R74" s="46"/>
      <c r="S74" s="46"/>
      <c r="T74" s="47"/>
    </row>
    <row r="75" spans="1:20" s="25" customFormat="1" ht="15.6" hidden="1" x14ac:dyDescent="0.3">
      <c r="A75" s="25">
        <v>87701</v>
      </c>
      <c r="B75" s="12"/>
      <c r="C75" s="13"/>
      <c r="D75" s="66" t="str">
        <f>IF(ISBLANK($A75),"",INDEX(kluci!$A$1:$F$361,MATCH($A75,kluci!$A$1:$A$361,0),2))</f>
        <v>Matěna David</v>
      </c>
      <c r="E75" s="67">
        <f>IF(ISBLANK($A75),"",INDEX(kluci!$A$1:$F$361,MATCH($A75,kluci!$A$1:$A$361,0),3))</f>
        <v>2012</v>
      </c>
      <c r="F75" s="67" t="str">
        <f>IF(ISBLANK($A75),"",INDEX(kluci!$A$1:$F$361,MATCH($A75,kluci!$A$1:$A$361,0),4))</f>
        <v>U13</v>
      </c>
      <c r="G75" s="66" t="str">
        <f>IF(ISBLANK($A75),"",INDEX(kluci!$A$1:$F$361,MATCH($A75,kluci!$A$1:$A$361,0),5))</f>
        <v>Josefov Sokol</v>
      </c>
      <c r="H75" s="68" t="str">
        <f>IF(ISBLANK($A75),"",INDEX(kluci!$A$1:$F$361,MATCH($A75,kluci!$A$1:$A$361,0),6))</f>
        <v>HK</v>
      </c>
      <c r="I75" s="22"/>
      <c r="J75" s="14"/>
      <c r="K75" s="14"/>
      <c r="L75" s="16"/>
      <c r="M75" s="14"/>
      <c r="N75" s="19"/>
      <c r="O75" s="21"/>
      <c r="P75" s="23">
        <f>SUM(I75:N75)-O75</f>
        <v>0</v>
      </c>
      <c r="R75" s="46"/>
      <c r="S75" s="46"/>
      <c r="T75" s="47"/>
    </row>
    <row r="76" spans="1:20" s="25" customFormat="1" ht="15.6" hidden="1" x14ac:dyDescent="0.3">
      <c r="A76" s="25">
        <v>80093</v>
      </c>
      <c r="B76" s="12"/>
      <c r="C76" s="13"/>
      <c r="D76" s="66" t="str">
        <f>IF(ISBLANK($A76),"",INDEX(kluci!$A$1:$F$361,MATCH($A76,kluci!$A$1:$A$361,0),2))</f>
        <v>Gorol Michael</v>
      </c>
      <c r="E76" s="67">
        <f>IF(ISBLANK($A76),"",INDEX(kluci!$A$1:$F$361,MATCH($A76,kluci!$A$1:$A$361,0),3))</f>
        <v>2016</v>
      </c>
      <c r="F76" s="67" t="str">
        <f>IF(ISBLANK($A76),"",INDEX(kluci!$A$1:$F$361,MATCH($A76,kluci!$A$1:$A$361,0),4))</f>
        <v>U11</v>
      </c>
      <c r="G76" s="66" t="str">
        <f>IF(ISBLANK($A76),"",INDEX(kluci!$A$1:$F$361,MATCH($A76,kluci!$A$1:$A$361,0),5))</f>
        <v>Josefov Sokol</v>
      </c>
      <c r="H76" s="68" t="str">
        <f>IF(ISBLANK($A76),"",INDEX(kluci!$A$1:$F$361,MATCH($A76,kluci!$A$1:$A$361,0),6))</f>
        <v>HK</v>
      </c>
      <c r="I76" s="15"/>
      <c r="J76" s="16"/>
      <c r="K76" s="16"/>
      <c r="L76" s="16"/>
      <c r="M76" s="16"/>
      <c r="N76" s="19"/>
      <c r="O76" s="18"/>
      <c r="P76" s="19">
        <f>SUM(I76:N76)-O76</f>
        <v>0</v>
      </c>
      <c r="R76" s="46"/>
      <c r="S76" s="46"/>
      <c r="T76" s="47"/>
    </row>
    <row r="77" spans="1:20" s="25" customFormat="1" ht="15.6" hidden="1" x14ac:dyDescent="0.3">
      <c r="A77" s="25">
        <v>85833</v>
      </c>
      <c r="B77" s="12"/>
      <c r="C77" s="13"/>
      <c r="D77" s="66" t="str">
        <f>IF(ISBLANK($A77),"",INDEX(kluci!$A$1:$F$361,MATCH($A77,kluci!$A$1:$A$361,0),2))</f>
        <v>Doležal Jan</v>
      </c>
      <c r="E77" s="67">
        <f>IF(ISBLANK($A77),"",INDEX(kluci!$A$1:$F$361,MATCH($A77,kluci!$A$1:$A$361,0),3))</f>
        <v>2014</v>
      </c>
      <c r="F77" s="67" t="str">
        <f>IF(ISBLANK($A77),"",INDEX(kluci!$A$1:$F$361,MATCH($A77,kluci!$A$1:$A$361,0),4))</f>
        <v>U11</v>
      </c>
      <c r="G77" s="66" t="str">
        <f>IF(ISBLANK($A77),"",INDEX(kluci!$A$1:$F$361,MATCH($A77,kluci!$A$1:$A$361,0),5))</f>
        <v>TJ Sokol PP H. Králové 2</v>
      </c>
      <c r="H77" s="68" t="str">
        <f>IF(ISBLANK($A77),"",INDEX(kluci!$A$1:$F$361,MATCH($A77,kluci!$A$1:$A$361,0),6))</f>
        <v>HK</v>
      </c>
      <c r="I77" s="15"/>
      <c r="J77" s="16"/>
      <c r="K77" s="16"/>
      <c r="L77" s="16"/>
      <c r="M77" s="16"/>
      <c r="N77" s="19"/>
      <c r="O77" s="18"/>
      <c r="P77" s="19">
        <f>SUM(I77:N77)-O77</f>
        <v>0</v>
      </c>
      <c r="R77" s="46"/>
      <c r="S77" s="46"/>
      <c r="T77" s="47"/>
    </row>
    <row r="78" spans="1:20" s="25" customFormat="1" ht="15.6" hidden="1" x14ac:dyDescent="0.3">
      <c r="A78" s="25">
        <v>80096</v>
      </c>
      <c r="B78" s="12"/>
      <c r="C78" s="13"/>
      <c r="D78" s="66" t="str">
        <f>IF(ISBLANK($A78),"",INDEX(kluci!$A$1:$F$361,MATCH($A78,kluci!$A$1:$A$361,0),2))</f>
        <v>Louda Vítězslav</v>
      </c>
      <c r="E78" s="67">
        <f>IF(ISBLANK($A78),"",INDEX(kluci!$A$1:$F$361,MATCH($A78,kluci!$A$1:$A$361,0),3))</f>
        <v>2015</v>
      </c>
      <c r="F78" s="67" t="str">
        <f>IF(ISBLANK($A78),"",INDEX(kluci!$A$1:$F$361,MATCH($A78,kluci!$A$1:$A$361,0),4))</f>
        <v>U11</v>
      </c>
      <c r="G78" s="66" t="str">
        <f>IF(ISBLANK($A78),"",INDEX(kluci!$A$1:$F$361,MATCH($A78,kluci!$A$1:$A$361,0),5))</f>
        <v>Josefov Sokol</v>
      </c>
      <c r="H78" s="68" t="str">
        <f>IF(ISBLANK($A78),"",INDEX(kluci!$A$1:$F$361,MATCH($A78,kluci!$A$1:$A$361,0),6))</f>
        <v>HK</v>
      </c>
      <c r="I78" s="15"/>
      <c r="J78" s="16"/>
      <c r="K78" s="16"/>
      <c r="L78" s="16"/>
      <c r="M78" s="16"/>
      <c r="N78" s="19"/>
      <c r="O78" s="18"/>
      <c r="P78" s="19">
        <f>SUM(I78:N78)-O78</f>
        <v>0</v>
      </c>
      <c r="R78" s="46"/>
      <c r="S78" s="46"/>
      <c r="T78" s="47"/>
    </row>
    <row r="79" spans="1:20" s="25" customFormat="1" ht="15.6" hidden="1" x14ac:dyDescent="0.3">
      <c r="A79" s="25">
        <v>78658</v>
      </c>
      <c r="B79" s="12"/>
      <c r="C79" s="13"/>
      <c r="D79" s="66" t="str">
        <f>IF(ISBLANK($A79),"",INDEX(kluci!$A$1:$F$361,MATCH($A79,kluci!$A$1:$A$361,0),2))</f>
        <v>Čopian Vilém</v>
      </c>
      <c r="E79" s="67">
        <f>IF(ISBLANK($A79),"",INDEX(kluci!$A$1:$F$361,MATCH($A79,kluci!$A$1:$A$361,0),3))</f>
        <v>2012</v>
      </c>
      <c r="F79" s="67" t="str">
        <f>IF(ISBLANK($A79),"",INDEX(kluci!$A$1:$F$361,MATCH($A79,kluci!$A$1:$A$361,0),4))</f>
        <v>U13</v>
      </c>
      <c r="G79" s="66" t="str">
        <f>IF(ISBLANK($A79),"",INDEX(kluci!$A$1:$F$361,MATCH($A79,kluci!$A$1:$A$361,0),5))</f>
        <v>Ústí nad Orlicí TTC</v>
      </c>
      <c r="H79" s="68" t="str">
        <f>IF(ISBLANK($A79),"",INDEX(kluci!$A$1:$F$361,MATCH($A79,kluci!$A$1:$A$361,0),6))</f>
        <v>PA</v>
      </c>
      <c r="I79" s="15"/>
      <c r="J79" s="16"/>
      <c r="K79" s="16"/>
      <c r="L79" s="16"/>
      <c r="M79" s="16"/>
      <c r="N79" s="19"/>
      <c r="O79" s="18"/>
      <c r="P79" s="19">
        <f>SUM(I79:N79)-O79</f>
        <v>0</v>
      </c>
      <c r="R79" s="46"/>
      <c r="S79" s="46"/>
      <c r="T79" s="47"/>
    </row>
    <row r="80" spans="1:20" s="25" customFormat="1" ht="15.6" hidden="1" x14ac:dyDescent="0.3">
      <c r="A80" s="25">
        <v>85162</v>
      </c>
      <c r="B80" s="12"/>
      <c r="C80" s="13"/>
      <c r="D80" s="66" t="str">
        <f>IF(ISBLANK($A80),"",INDEX(kluci!$A$1:$F$361,MATCH($A80,kluci!$A$1:$A$361,0),2))</f>
        <v>Vojnar Jáchym</v>
      </c>
      <c r="E80" s="67">
        <f>IF(ISBLANK($A80),"",INDEX(kluci!$A$1:$F$361,MATCH($A80,kluci!$A$1:$A$361,0),3))</f>
        <v>2012</v>
      </c>
      <c r="F80" s="67" t="str">
        <f>IF(ISBLANK($A80),"",INDEX(kluci!$A$1:$F$361,MATCH($A80,kluci!$A$1:$A$361,0),4))</f>
        <v>U13</v>
      </c>
      <c r="G80" s="66" t="str">
        <f>IF(ISBLANK($A80),"",INDEX(kluci!$A$1:$F$361,MATCH($A80,kluci!$A$1:$A$361,0),5))</f>
        <v>Montas Hradec Králové</v>
      </c>
      <c r="H80" s="68" t="str">
        <f>IF(ISBLANK($A80),"",INDEX(kluci!$A$1:$F$361,MATCH($A80,kluci!$A$1:$A$361,0),6))</f>
        <v>HK</v>
      </c>
      <c r="I80" s="22"/>
      <c r="J80" s="14"/>
      <c r="K80" s="14"/>
      <c r="L80" s="14"/>
      <c r="M80" s="14"/>
      <c r="N80" s="19"/>
      <c r="O80" s="21"/>
      <c r="P80" s="23">
        <f>SUM(I80:N80)-O80</f>
        <v>0</v>
      </c>
      <c r="R80" s="46"/>
      <c r="S80" s="46"/>
      <c r="T80" s="47"/>
    </row>
    <row r="81" spans="4:6" ht="15.6" x14ac:dyDescent="0.3">
      <c r="D81" s="124"/>
      <c r="E81" s="124"/>
      <c r="F81" s="72"/>
    </row>
  </sheetData>
  <sheetProtection autoFilter="0"/>
  <autoFilter ref="B3:H80"/>
  <sortState ref="A5:P80">
    <sortCondition descending="1" ref="P5:P80"/>
    <sortCondition descending="1" ref="O5:O80"/>
  </sortState>
  <mergeCells count="13">
    <mergeCell ref="B1:C2"/>
    <mergeCell ref="G1:K2"/>
    <mergeCell ref="L1:P2"/>
    <mergeCell ref="O3:O4"/>
    <mergeCell ref="P3:P4"/>
    <mergeCell ref="H3:H4"/>
    <mergeCell ref="D1:F2"/>
    <mergeCell ref="D81:E81"/>
    <mergeCell ref="B3:B4"/>
    <mergeCell ref="D3:D4"/>
    <mergeCell ref="E3:E4"/>
    <mergeCell ref="G3:G4"/>
    <mergeCell ref="F3:F4"/>
  </mergeCells>
  <phoneticPr fontId="27" type="noConversion"/>
  <pageMargins left="0.7" right="0.7" top="0.78740157499999996" bottom="0.78740157499999996" header="0.3" footer="0.3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T41"/>
  <sheetViews>
    <sheetView topLeftCell="B1" zoomScale="85" workbookViewId="0">
      <selection activeCell="D1" sqref="D1:F2"/>
    </sheetView>
  </sheetViews>
  <sheetFormatPr defaultColWidth="9.109375" defaultRowHeight="14.4" x14ac:dyDescent="0.3"/>
  <cols>
    <col min="1" max="1" width="9.109375" style="2" hidden="1" customWidth="1"/>
    <col min="2" max="2" width="7.6640625" style="26" bestFit="1" customWidth="1"/>
    <col min="3" max="3" width="6.6640625" style="26" bestFit="1" customWidth="1"/>
    <col min="4" max="4" width="20.6640625" style="2" bestFit="1" customWidth="1"/>
    <col min="5" max="5" width="7.5546875" style="26" bestFit="1" customWidth="1"/>
    <col min="6" max="6" width="10" style="26" bestFit="1" customWidth="1"/>
    <col min="7" max="7" width="24.44140625" style="2" bestFit="1" customWidth="1"/>
    <col min="8" max="8" width="5.109375" style="52" bestFit="1" customWidth="1"/>
    <col min="9" max="16" width="12.109375" style="2" customWidth="1"/>
    <col min="17" max="16384" width="9.109375" style="2"/>
  </cols>
  <sheetData>
    <row r="1" spans="1:20" ht="20.25" customHeight="1" x14ac:dyDescent="0.3">
      <c r="B1" s="120" t="s">
        <v>194</v>
      </c>
      <c r="C1" s="120"/>
      <c r="D1" s="120" t="s">
        <v>115</v>
      </c>
      <c r="E1" s="120"/>
      <c r="F1" s="120"/>
      <c r="G1" s="120" t="s">
        <v>562</v>
      </c>
      <c r="H1" s="120"/>
      <c r="I1" s="120"/>
      <c r="J1" s="120"/>
      <c r="K1" s="120"/>
      <c r="L1" s="120" t="s">
        <v>528</v>
      </c>
      <c r="M1" s="122"/>
      <c r="N1" s="122"/>
      <c r="O1" s="122"/>
      <c r="P1" s="122"/>
    </row>
    <row r="2" spans="1:20" ht="20.25" customHeight="1" thickBot="1" x14ac:dyDescent="0.3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3"/>
      <c r="M2" s="123"/>
      <c r="N2" s="123"/>
      <c r="O2" s="123"/>
      <c r="P2" s="123"/>
    </row>
    <row r="3" spans="1:20" s="25" customFormat="1" ht="15.6" x14ac:dyDescent="0.3">
      <c r="B3" s="133" t="s">
        <v>0</v>
      </c>
      <c r="C3" s="29"/>
      <c r="D3" s="135" t="s">
        <v>1</v>
      </c>
      <c r="E3" s="135" t="s">
        <v>189</v>
      </c>
      <c r="F3" s="135" t="s">
        <v>191</v>
      </c>
      <c r="G3" s="135" t="s">
        <v>2</v>
      </c>
      <c r="H3" s="137" t="s">
        <v>177</v>
      </c>
      <c r="I3" s="30" t="s">
        <v>563</v>
      </c>
      <c r="J3" s="31" t="s">
        <v>564</v>
      </c>
      <c r="K3" s="31" t="s">
        <v>560</v>
      </c>
      <c r="L3" s="31" t="s">
        <v>563</v>
      </c>
      <c r="M3" s="32" t="s">
        <v>564</v>
      </c>
      <c r="N3" s="33" t="s">
        <v>565</v>
      </c>
      <c r="O3" s="139" t="s">
        <v>15</v>
      </c>
      <c r="P3" s="131" t="s">
        <v>16</v>
      </c>
      <c r="R3" s="49"/>
      <c r="S3" s="49"/>
      <c r="T3" s="50"/>
    </row>
    <row r="4" spans="1:20" s="25" customFormat="1" ht="15.6" x14ac:dyDescent="0.3">
      <c r="B4" s="134"/>
      <c r="C4" s="34" t="s">
        <v>83</v>
      </c>
      <c r="D4" s="136"/>
      <c r="E4" s="136"/>
      <c r="F4" s="136"/>
      <c r="G4" s="136"/>
      <c r="H4" s="138"/>
      <c r="I4" s="35">
        <v>45549</v>
      </c>
      <c r="J4" s="36">
        <v>45584</v>
      </c>
      <c r="K4" s="36">
        <v>45619</v>
      </c>
      <c r="L4" s="36">
        <v>45662</v>
      </c>
      <c r="M4" s="36">
        <v>45703</v>
      </c>
      <c r="N4" s="37">
        <v>45738</v>
      </c>
      <c r="O4" s="140"/>
      <c r="P4" s="132"/>
      <c r="R4" s="49"/>
      <c r="S4" s="49"/>
      <c r="T4" s="50"/>
    </row>
    <row r="5" spans="1:20" s="25" customFormat="1" ht="15.75" x14ac:dyDescent="0.25">
      <c r="A5" s="1">
        <v>82993</v>
      </c>
      <c r="B5" s="12" t="s">
        <v>3</v>
      </c>
      <c r="C5" s="13" t="s">
        <v>3</v>
      </c>
      <c r="D5" s="66" t="str">
        <f>IF(ISBLANK($A5),"",INDEX(holky!$A$1:$F$130,MATCH($A5,holky!$A$1:$A$130,0),2))</f>
        <v>Macurová Alice</v>
      </c>
      <c r="E5" s="67">
        <f>IF(ISBLANK($A5),"",INDEX(holky!$A$1:$F$130,MATCH($A5,holky!$A$1:$A$130,0),3))</f>
        <v>2012</v>
      </c>
      <c r="F5" s="67" t="str">
        <f>IF(ISBLANK($A5),"",INDEX(holky!$A$1:$F$130,MATCH($A5,holky!$A$1:$A$130,0),4))</f>
        <v>U13</v>
      </c>
      <c r="G5" s="66" t="str">
        <f>IF(ISBLANK($A5),"",INDEX(holky!$A$1:$F$130,MATCH($A5,holky!$A$1:$A$130,0),5))</f>
        <v>Montas Hradec Králové</v>
      </c>
      <c r="H5" s="69" t="str">
        <f>IF(ISBLANK($A5),"",INDEX(holky!$A$1:$F$130,MATCH($A5,holky!$A$1:$A$130,0),6))</f>
        <v>HK</v>
      </c>
      <c r="I5" s="22">
        <v>90</v>
      </c>
      <c r="J5" s="14">
        <v>90</v>
      </c>
      <c r="K5" s="14"/>
      <c r="L5" s="14">
        <v>30</v>
      </c>
      <c r="M5" s="14"/>
      <c r="N5" s="23"/>
      <c r="O5" s="22"/>
      <c r="P5" s="23">
        <f>SUM(I5:N5)-O5</f>
        <v>210</v>
      </c>
    </row>
    <row r="6" spans="1:20" s="25" customFormat="1" ht="15.6" x14ac:dyDescent="0.3">
      <c r="A6" s="25">
        <v>83537</v>
      </c>
      <c r="B6" s="12" t="s">
        <v>4</v>
      </c>
      <c r="C6" s="13" t="s">
        <v>549</v>
      </c>
      <c r="D6" s="66" t="str">
        <f>IF(ISBLANK($A6),"",INDEX(holky!$A$1:$F$130,MATCH($A6,holky!$A$1:$A$130,0),2))</f>
        <v>Hlawatschke Mína</v>
      </c>
      <c r="E6" s="67">
        <f>IF(ISBLANK($A6),"",INDEX(holky!$A$1:$F$130,MATCH($A6,holky!$A$1:$A$130,0),3))</f>
        <v>2012</v>
      </c>
      <c r="F6" s="67" t="str">
        <f>IF(ISBLANK($A6),"",INDEX(holky!$A$1:$F$130,MATCH($A6,holky!$A$1:$A$130,0),4))</f>
        <v>U13</v>
      </c>
      <c r="G6" s="66" t="str">
        <f>IF(ISBLANK($A6),"",INDEX(holky!$A$1:$F$130,MATCH($A6,holky!$A$1:$A$130,0),5))</f>
        <v>TJ Sokol PP H. Králové 2</v>
      </c>
      <c r="H6" s="69" t="str">
        <f>IF(ISBLANK($A6),"",INDEX(holky!$A$1:$F$130,MATCH($A6,holky!$A$1:$A$130,0),6))</f>
        <v>HK</v>
      </c>
      <c r="I6" s="22"/>
      <c r="J6" s="14"/>
      <c r="K6" s="14">
        <v>90</v>
      </c>
      <c r="L6" s="14">
        <v>90</v>
      </c>
      <c r="M6" s="14"/>
      <c r="N6" s="23"/>
      <c r="O6" s="22"/>
      <c r="P6" s="23">
        <f>SUM(I6:N6)-O6</f>
        <v>180</v>
      </c>
    </row>
    <row r="7" spans="1:20" s="25" customFormat="1" ht="15.6" x14ac:dyDescent="0.3">
      <c r="A7" s="1">
        <v>82992</v>
      </c>
      <c r="B7" s="12" t="s">
        <v>78</v>
      </c>
      <c r="C7" s="13" t="s">
        <v>4</v>
      </c>
      <c r="D7" s="66" t="str">
        <f>IF(ISBLANK($A7),"",INDEX(holky!$A$1:$F$130,MATCH($A7,holky!$A$1:$A$130,0),2))</f>
        <v>Macurová Adéla</v>
      </c>
      <c r="E7" s="67">
        <f>IF(ISBLANK($A7),"",INDEX(holky!$A$1:$F$130,MATCH($A7,holky!$A$1:$A$130,0),3))</f>
        <v>2012</v>
      </c>
      <c r="F7" s="67" t="str">
        <f>IF(ISBLANK($A7),"",INDEX(holky!$A$1:$F$130,MATCH($A7,holky!$A$1:$A$130,0),4))</f>
        <v>U13</v>
      </c>
      <c r="G7" s="66" t="str">
        <f>IF(ISBLANK($A7),"",INDEX(holky!$A$1:$F$130,MATCH($A7,holky!$A$1:$A$130,0),5))</f>
        <v>Montas Hradec Králové</v>
      </c>
      <c r="H7" s="69" t="str">
        <f>IF(ISBLANK($A7),"",INDEX(holky!$A$1:$F$130,MATCH($A7,holky!$A$1:$A$130,0),6))</f>
        <v>HK</v>
      </c>
      <c r="I7" s="22">
        <v>30</v>
      </c>
      <c r="J7" s="14">
        <v>60</v>
      </c>
      <c r="K7" s="14">
        <v>30</v>
      </c>
      <c r="L7" s="14">
        <v>15</v>
      </c>
      <c r="M7" s="14"/>
      <c r="N7" s="23"/>
      <c r="O7" s="22">
        <v>15</v>
      </c>
      <c r="P7" s="23">
        <f>SUM(I7:N7)-O7</f>
        <v>120</v>
      </c>
    </row>
    <row r="8" spans="1:20" s="25" customFormat="1" ht="15.6" x14ac:dyDescent="0.3">
      <c r="A8" s="1">
        <v>81487</v>
      </c>
      <c r="B8" s="12" t="s">
        <v>361</v>
      </c>
      <c r="C8" s="13" t="s">
        <v>549</v>
      </c>
      <c r="D8" s="66" t="str">
        <f>IF(ISBLANK($A8),"",INDEX(holky!$A$1:$F$130,MATCH($A8,holky!$A$1:$A$130,0),2))</f>
        <v>Zilvarová Veronika</v>
      </c>
      <c r="E8" s="67">
        <f>IF(ISBLANK($A8),"",INDEX(holky!$A$1:$F$130,MATCH($A8,holky!$A$1:$A$130,0),3))</f>
        <v>2014</v>
      </c>
      <c r="F8" s="67" t="str">
        <f>IF(ISBLANK($A8),"",INDEX(holky!$A$1:$F$130,MATCH($A8,holky!$A$1:$A$130,0),4))</f>
        <v>U11</v>
      </c>
      <c r="G8" s="66" t="str">
        <f>IF(ISBLANK($A8),"",INDEX(holky!$A$1:$F$130,MATCH($A8,holky!$A$1:$A$130,0),5))</f>
        <v>Dobré SK</v>
      </c>
      <c r="H8" s="69" t="str">
        <f>IF(ISBLANK($A8),"",INDEX(holky!$A$1:$F$130,MATCH($A8,holky!$A$1:$A$130,0),6))</f>
        <v>HK</v>
      </c>
      <c r="I8" s="22"/>
      <c r="J8" s="14">
        <v>30</v>
      </c>
      <c r="K8" s="14">
        <v>60</v>
      </c>
      <c r="L8" s="14">
        <v>15</v>
      </c>
      <c r="M8" s="14"/>
      <c r="N8" s="23"/>
      <c r="O8" s="22"/>
      <c r="P8" s="23">
        <f>SUM(I8:N8)-O8</f>
        <v>105</v>
      </c>
    </row>
    <row r="9" spans="1:20" s="25" customFormat="1" ht="15.6" x14ac:dyDescent="0.3">
      <c r="A9" s="25">
        <v>82995</v>
      </c>
      <c r="B9" s="12" t="s">
        <v>361</v>
      </c>
      <c r="C9" s="13" t="s">
        <v>14</v>
      </c>
      <c r="D9" s="66" t="str">
        <f>IF(ISBLANK($A9),"",INDEX(holky!$A$1:$F$130,MATCH($A9,holky!$A$1:$A$130,0),2))</f>
        <v>Vyskočilová Stela</v>
      </c>
      <c r="E9" s="67">
        <f>IF(ISBLANK($A9),"",INDEX(holky!$A$1:$F$130,MATCH($A9,holky!$A$1:$A$130,0),3))</f>
        <v>2014</v>
      </c>
      <c r="F9" s="67" t="str">
        <f>IF(ISBLANK($A9),"",INDEX(holky!$A$1:$F$130,MATCH($A9,holky!$A$1:$A$130,0),4))</f>
        <v>U11</v>
      </c>
      <c r="G9" s="66" t="str">
        <f>IF(ISBLANK($A9),"",INDEX(holky!$A$1:$F$130,MATCH($A9,holky!$A$1:$A$130,0),5))</f>
        <v>Dobré SK</v>
      </c>
      <c r="H9" s="69" t="str">
        <f>IF(ISBLANK($A9),"",INDEX(holky!$A$1:$F$130,MATCH($A9,holky!$A$1:$A$130,0),6))</f>
        <v>HK</v>
      </c>
      <c r="I9" s="22"/>
      <c r="J9" s="14">
        <v>15</v>
      </c>
      <c r="K9" s="14">
        <v>30</v>
      </c>
      <c r="L9" s="14">
        <v>60</v>
      </c>
      <c r="M9" s="14"/>
      <c r="N9" s="23"/>
      <c r="O9" s="22"/>
      <c r="P9" s="23">
        <f>SUM(I9:N9)-O9</f>
        <v>105</v>
      </c>
    </row>
    <row r="10" spans="1:20" s="25" customFormat="1" ht="15.6" x14ac:dyDescent="0.3">
      <c r="A10" s="1">
        <v>83944</v>
      </c>
      <c r="B10" s="12" t="s">
        <v>77</v>
      </c>
      <c r="C10" s="13" t="s">
        <v>76</v>
      </c>
      <c r="D10" s="66" t="str">
        <f>IF(ISBLANK($A10),"",INDEX(holky!$A$1:$F$130,MATCH($A10,holky!$A$1:$A$130,0),2))</f>
        <v>Dostálová Julie</v>
      </c>
      <c r="E10" s="67">
        <f>IF(ISBLANK($A10),"",INDEX(holky!$A$1:$F$130,MATCH($A10,holky!$A$1:$A$130,0),3))</f>
        <v>2013</v>
      </c>
      <c r="F10" s="67" t="str">
        <f>IF(ISBLANK($A10),"",INDEX(holky!$A$1:$F$130,MATCH($A10,holky!$A$1:$A$130,0),4))</f>
        <v>U13</v>
      </c>
      <c r="G10" s="66" t="str">
        <f>IF(ISBLANK($A10),"",INDEX(holky!$A$1:$F$130,MATCH($A10,holky!$A$1:$A$130,0),5))</f>
        <v>Hostinné Tatran</v>
      </c>
      <c r="H10" s="69" t="str">
        <f>IF(ISBLANK($A10),"",INDEX(holky!$A$1:$F$130,MATCH($A10,holky!$A$1:$A$130,0),6))</f>
        <v>HK</v>
      </c>
      <c r="I10" s="22">
        <v>60</v>
      </c>
      <c r="J10" s="14"/>
      <c r="K10" s="14">
        <v>15</v>
      </c>
      <c r="L10" s="14">
        <v>15</v>
      </c>
      <c r="M10" s="14"/>
      <c r="N10" s="23"/>
      <c r="O10" s="22"/>
      <c r="P10" s="23">
        <f>SUM(I10:N10)-O10</f>
        <v>90</v>
      </c>
    </row>
    <row r="11" spans="1:20" s="25" customFormat="1" ht="15.6" x14ac:dyDescent="0.3">
      <c r="A11" s="1">
        <v>84146</v>
      </c>
      <c r="B11" s="12" t="s">
        <v>14</v>
      </c>
      <c r="C11" s="13" t="s">
        <v>77</v>
      </c>
      <c r="D11" s="66" t="str">
        <f>IF(ISBLANK($A11),"",INDEX(holky!$A$1:$F$130,MATCH($A11,holky!$A$1:$A$130,0),2))</f>
        <v>Marková Veronika</v>
      </c>
      <c r="E11" s="67">
        <f>IF(ISBLANK($A11),"",INDEX(holky!$A$1:$F$130,MATCH($A11,holky!$A$1:$A$130,0),3))</f>
        <v>2013</v>
      </c>
      <c r="F11" s="67" t="str">
        <f>IF(ISBLANK($A11),"",INDEX(holky!$A$1:$F$130,MATCH($A11,holky!$A$1:$A$130,0),4))</f>
        <v>U13</v>
      </c>
      <c r="G11" s="66" t="str">
        <f>IF(ISBLANK($A11),"",INDEX(holky!$A$1:$F$130,MATCH($A11,holky!$A$1:$A$130,0),5))</f>
        <v>Montas Hradec Králové</v>
      </c>
      <c r="H11" s="69" t="str">
        <f>IF(ISBLANK($A11),"",INDEX(holky!$A$1:$F$130,MATCH($A11,holky!$A$1:$A$130,0),6))</f>
        <v>HK</v>
      </c>
      <c r="I11" s="22">
        <v>30</v>
      </c>
      <c r="J11" s="14">
        <v>30</v>
      </c>
      <c r="K11" s="14">
        <v>12</v>
      </c>
      <c r="L11" s="14">
        <v>1</v>
      </c>
      <c r="M11" s="14"/>
      <c r="N11" s="23"/>
      <c r="O11" s="22">
        <v>1</v>
      </c>
      <c r="P11" s="23">
        <f>SUM(I11:N11)-O11</f>
        <v>72</v>
      </c>
    </row>
    <row r="12" spans="1:20" s="25" customFormat="1" ht="15.6" x14ac:dyDescent="0.3">
      <c r="A12" s="1">
        <v>87467</v>
      </c>
      <c r="B12" s="12" t="s">
        <v>13</v>
      </c>
      <c r="C12" s="13" t="s">
        <v>22</v>
      </c>
      <c r="D12" s="66" t="str">
        <f>IF(ISBLANK($A12),"",INDEX(holky!$A$1:$F$130,MATCH($A12,holky!$A$1:$A$130,0),2))</f>
        <v>Dušková Laura</v>
      </c>
      <c r="E12" s="67">
        <f>IF(ISBLANK($A12),"",INDEX(holky!$A$1:$F$130,MATCH($A12,holky!$A$1:$A$130,0),3))</f>
        <v>2012</v>
      </c>
      <c r="F12" s="67" t="str">
        <f>IF(ISBLANK($A12),"",INDEX(holky!$A$1:$F$130,MATCH($A12,holky!$A$1:$A$130,0),4))</f>
        <v>U13</v>
      </c>
      <c r="G12" s="66" t="str">
        <f>IF(ISBLANK($A12),"",INDEX(holky!$A$1:$F$130,MATCH($A12,holky!$A$1:$A$130,0),5))</f>
        <v>Ústí nad Orlicí TTC</v>
      </c>
      <c r="H12" s="69" t="str">
        <f>IF(ISBLANK($A12),"",INDEX(holky!$A$1:$F$130,MATCH($A12,holky!$A$1:$A$130,0),6))</f>
        <v>PA</v>
      </c>
      <c r="I12" s="22">
        <v>6</v>
      </c>
      <c r="J12" s="14">
        <v>12</v>
      </c>
      <c r="K12" s="14">
        <v>15</v>
      </c>
      <c r="L12" s="14">
        <v>30</v>
      </c>
      <c r="M12" s="14"/>
      <c r="N12" s="23"/>
      <c r="O12" s="22">
        <v>6</v>
      </c>
      <c r="P12" s="23">
        <f>SUM(I12:N12)-O12</f>
        <v>57</v>
      </c>
    </row>
    <row r="13" spans="1:20" s="25" customFormat="1" ht="15.6" x14ac:dyDescent="0.3">
      <c r="A13" s="1">
        <v>84147</v>
      </c>
      <c r="B13" s="12" t="s">
        <v>23</v>
      </c>
      <c r="C13" s="13" t="s">
        <v>23</v>
      </c>
      <c r="D13" s="66" t="str">
        <f>IF(ISBLANK($A13),"",INDEX(holky!$A$1:$F$130,MATCH($A13,holky!$A$1:$A$130,0),2))</f>
        <v>Rybová Nela</v>
      </c>
      <c r="E13" s="67">
        <f>IF(ISBLANK($A13),"",INDEX(holky!$A$1:$F$130,MATCH($A13,holky!$A$1:$A$130,0),3))</f>
        <v>2012</v>
      </c>
      <c r="F13" s="67" t="str">
        <f>IF(ISBLANK($A13),"",INDEX(holky!$A$1:$F$130,MATCH($A13,holky!$A$1:$A$130,0),4))</f>
        <v>U13</v>
      </c>
      <c r="G13" s="66" t="str">
        <f>IF(ISBLANK($A13),"",INDEX(holky!$A$1:$F$130,MATCH($A13,holky!$A$1:$A$130,0),5))</f>
        <v>Montas Hradec Králové</v>
      </c>
      <c r="H13" s="69" t="str">
        <f>IF(ISBLANK($A13),"",INDEX(holky!$A$1:$F$130,MATCH($A13,holky!$A$1:$A$130,0),6))</f>
        <v>HK</v>
      </c>
      <c r="I13" s="22">
        <v>15</v>
      </c>
      <c r="J13" s="14">
        <v>12</v>
      </c>
      <c r="K13" s="14">
        <v>15</v>
      </c>
      <c r="L13" s="14">
        <v>15</v>
      </c>
      <c r="M13" s="14"/>
      <c r="N13" s="23"/>
      <c r="O13" s="22">
        <v>12</v>
      </c>
      <c r="P13" s="23">
        <f>SUM(I13:N13)-O13</f>
        <v>45</v>
      </c>
    </row>
    <row r="14" spans="1:20" s="25" customFormat="1" ht="15.6" x14ac:dyDescent="0.3">
      <c r="A14" s="1">
        <v>84142</v>
      </c>
      <c r="B14" s="12" t="s">
        <v>18</v>
      </c>
      <c r="C14" s="13" t="s">
        <v>13</v>
      </c>
      <c r="D14" s="66" t="str">
        <f>IF(ISBLANK($A14),"",INDEX(holky!$A$1:$F$130,MATCH($A14,holky!$A$1:$A$130,0),2))</f>
        <v>Bártová Bára</v>
      </c>
      <c r="E14" s="67">
        <f>IF(ISBLANK($A14),"",INDEX(holky!$A$1:$F$130,MATCH($A14,holky!$A$1:$A$130,0),3))</f>
        <v>2012</v>
      </c>
      <c r="F14" s="67" t="str">
        <f>IF(ISBLANK($A14),"",INDEX(holky!$A$1:$F$130,MATCH($A14,holky!$A$1:$A$130,0),4))</f>
        <v>U13</v>
      </c>
      <c r="G14" s="66" t="str">
        <f>IF(ISBLANK($A14),"",INDEX(holky!$A$1:$F$130,MATCH($A14,holky!$A$1:$A$130,0),5))</f>
        <v>Montas Hradec Králové</v>
      </c>
      <c r="H14" s="69" t="str">
        <f>IF(ISBLANK($A14),"",INDEX(holky!$A$1:$F$130,MATCH($A14,holky!$A$1:$A$130,0),6))</f>
        <v>HK</v>
      </c>
      <c r="I14" s="22">
        <v>15</v>
      </c>
      <c r="J14" s="14">
        <v>15</v>
      </c>
      <c r="K14" s="14">
        <v>15</v>
      </c>
      <c r="L14" s="14">
        <v>7</v>
      </c>
      <c r="M14" s="14"/>
      <c r="N14" s="23"/>
      <c r="O14" s="22">
        <v>7</v>
      </c>
      <c r="P14" s="23">
        <f>SUM(I14:N14)-O14</f>
        <v>45</v>
      </c>
    </row>
    <row r="15" spans="1:20" s="25" customFormat="1" ht="15.6" x14ac:dyDescent="0.3">
      <c r="A15" s="25">
        <v>76468</v>
      </c>
      <c r="B15" s="12" t="s">
        <v>22</v>
      </c>
      <c r="C15" s="13" t="s">
        <v>18</v>
      </c>
      <c r="D15" s="66" t="str">
        <f>IF(ISBLANK($A15),"",INDEX(holky!$A$1:$F$130,MATCH($A15,holky!$A$1:$A$130,0),2))</f>
        <v>Mošková Dorota</v>
      </c>
      <c r="E15" s="67">
        <f>IF(ISBLANK($A15),"",INDEX(holky!$A$1:$F$130,MATCH($A15,holky!$A$1:$A$130,0),3))</f>
        <v>2012</v>
      </c>
      <c r="F15" s="67" t="str">
        <f>IF(ISBLANK($A15),"",INDEX(holky!$A$1:$F$130,MATCH($A15,holky!$A$1:$A$130,0),4))</f>
        <v>U13</v>
      </c>
      <c r="G15" s="66" t="str">
        <f>IF(ISBLANK($A15),"",INDEX(holky!$A$1:$F$130,MATCH($A15,holky!$A$1:$A$130,0),5))</f>
        <v>Chrast</v>
      </c>
      <c r="H15" s="69" t="str">
        <f>IF(ISBLANK($A15),"",INDEX(holky!$A$1:$F$130,MATCH($A15,holky!$A$1:$A$130,0),6))</f>
        <v>PA</v>
      </c>
      <c r="I15" s="22">
        <v>15</v>
      </c>
      <c r="J15" s="14">
        <v>15</v>
      </c>
      <c r="K15" s="14"/>
      <c r="L15" s="14">
        <v>3</v>
      </c>
      <c r="M15" s="14"/>
      <c r="N15" s="23"/>
      <c r="O15" s="22"/>
      <c r="P15" s="23">
        <f>SUM(I15:N15)-O15</f>
        <v>33</v>
      </c>
    </row>
    <row r="16" spans="1:20" s="25" customFormat="1" ht="15.6" x14ac:dyDescent="0.3">
      <c r="A16" s="1">
        <v>83945</v>
      </c>
      <c r="B16" s="12" t="s">
        <v>211</v>
      </c>
      <c r="C16" s="13" t="s">
        <v>211</v>
      </c>
      <c r="D16" s="66" t="str">
        <f>IF(ISBLANK($A16),"",INDEX(holky!$A$1:$F$130,MATCH($A16,holky!$A$1:$A$130,0),2))</f>
        <v>Šmiková Matylda</v>
      </c>
      <c r="E16" s="67">
        <f>IF(ISBLANK($A16),"",INDEX(holky!$A$1:$F$130,MATCH($A16,holky!$A$1:$A$130,0),3))</f>
        <v>2013</v>
      </c>
      <c r="F16" s="67" t="str">
        <f>IF(ISBLANK($A16),"",INDEX(holky!$A$1:$F$130,MATCH($A16,holky!$A$1:$A$130,0),4))</f>
        <v>U13</v>
      </c>
      <c r="G16" s="66" t="str">
        <f>IF(ISBLANK($A16),"",INDEX(holky!$A$1:$F$130,MATCH($A16,holky!$A$1:$A$130,0),5))</f>
        <v>Hostinné Tatran</v>
      </c>
      <c r="H16" s="69" t="str">
        <f>IF(ISBLANK($A16),"",INDEX(holky!$A$1:$F$130,MATCH($A16,holky!$A$1:$A$130,0),6))</f>
        <v>HK</v>
      </c>
      <c r="I16" s="22">
        <v>4</v>
      </c>
      <c r="J16" s="14">
        <v>15</v>
      </c>
      <c r="K16" s="14">
        <v>12</v>
      </c>
      <c r="L16" s="14">
        <v>5</v>
      </c>
      <c r="M16" s="14"/>
      <c r="N16" s="23"/>
      <c r="O16" s="22">
        <v>4</v>
      </c>
      <c r="P16" s="23">
        <f>SUM(I16:N16)-O16</f>
        <v>32</v>
      </c>
    </row>
    <row r="17" spans="1:16" s="25" customFormat="1" ht="15.6" x14ac:dyDescent="0.3">
      <c r="A17" s="1">
        <v>84145</v>
      </c>
      <c r="B17" s="12" t="s">
        <v>204</v>
      </c>
      <c r="C17" s="13" t="s">
        <v>204</v>
      </c>
      <c r="D17" s="66" t="str">
        <f>IF(ISBLANK($A17),"",INDEX(holky!$A$1:$F$130,MATCH($A17,holky!$A$1:$A$130,0),2))</f>
        <v>Marková Lenka</v>
      </c>
      <c r="E17" s="67">
        <f>IF(ISBLANK($A17),"",INDEX(holky!$A$1:$F$130,MATCH($A17,holky!$A$1:$A$130,0),3))</f>
        <v>2013</v>
      </c>
      <c r="F17" s="67" t="str">
        <f>IF(ISBLANK($A17),"",INDEX(holky!$A$1:$F$130,MATCH($A17,holky!$A$1:$A$130,0),4))</f>
        <v>U13</v>
      </c>
      <c r="G17" s="66" t="str">
        <f>IF(ISBLANK($A17),"",INDEX(holky!$A$1:$F$130,MATCH($A17,holky!$A$1:$A$130,0),5))</f>
        <v>Montas Hradec Králové</v>
      </c>
      <c r="H17" s="69" t="str">
        <f>IF(ISBLANK($A17),"",INDEX(holky!$A$1:$F$130,MATCH($A17,holky!$A$1:$A$130,0),6))</f>
        <v>HK</v>
      </c>
      <c r="I17" s="22">
        <v>15</v>
      </c>
      <c r="J17" s="14"/>
      <c r="K17" s="14"/>
      <c r="L17" s="14"/>
      <c r="M17" s="14"/>
      <c r="N17" s="23"/>
      <c r="O17" s="22"/>
      <c r="P17" s="23">
        <f>SUM(I17:N17)-O17</f>
        <v>15</v>
      </c>
    </row>
    <row r="18" spans="1:16" s="25" customFormat="1" ht="15.6" x14ac:dyDescent="0.3">
      <c r="A18" s="1">
        <v>84226</v>
      </c>
      <c r="B18" s="12" t="s">
        <v>20</v>
      </c>
      <c r="C18" s="13" t="s">
        <v>20</v>
      </c>
      <c r="D18" s="66" t="str">
        <f>IF(ISBLANK($A18),"",INDEX(holky!$A$1:$F$130,MATCH($A18,holky!$A$1:$A$130,0),2))</f>
        <v>Zilvarová Zorka</v>
      </c>
      <c r="E18" s="67">
        <f>IF(ISBLANK($A18),"",INDEX(holky!$A$1:$F$130,MATCH($A18,holky!$A$1:$A$130,0),3))</f>
        <v>2017</v>
      </c>
      <c r="F18" s="67" t="str">
        <f>IF(ISBLANK($A18),"",INDEX(holky!$A$1:$F$130,MATCH($A18,holky!$A$1:$A$130,0),4))</f>
        <v>U11</v>
      </c>
      <c r="G18" s="66" t="str">
        <f>IF(ISBLANK($A18),"",INDEX(holky!$A$1:$F$130,MATCH($A18,holky!$A$1:$A$130,0),5))</f>
        <v>Dobré SK</v>
      </c>
      <c r="H18" s="69" t="str">
        <f>IF(ISBLANK($A18),"",INDEX(holky!$A$1:$F$130,MATCH($A18,holky!$A$1:$A$130,0),6))</f>
        <v>HK</v>
      </c>
      <c r="I18" s="22">
        <v>1</v>
      </c>
      <c r="J18" s="14">
        <v>5</v>
      </c>
      <c r="K18" s="14">
        <v>4</v>
      </c>
      <c r="L18" s="14">
        <v>1</v>
      </c>
      <c r="M18" s="14"/>
      <c r="N18" s="23"/>
      <c r="O18" s="22">
        <v>1</v>
      </c>
      <c r="P18" s="23">
        <f>SUM(I18:N18)-O18</f>
        <v>10</v>
      </c>
    </row>
    <row r="19" spans="1:16" s="25" customFormat="1" ht="15.6" x14ac:dyDescent="0.3">
      <c r="A19" s="1">
        <v>84144</v>
      </c>
      <c r="B19" s="12" t="s">
        <v>19</v>
      </c>
      <c r="C19" s="13" t="s">
        <v>19</v>
      </c>
      <c r="D19" s="66" t="str">
        <f>IF(ISBLANK($A19),"",INDEX(holky!$A$1:$F$130,MATCH($A19,holky!$A$1:$A$130,0),2))</f>
        <v>Karešová Alexandra</v>
      </c>
      <c r="E19" s="67">
        <f>IF(ISBLANK($A19),"",INDEX(holky!$A$1:$F$130,MATCH($A19,holky!$A$1:$A$130,0),3))</f>
        <v>2014</v>
      </c>
      <c r="F19" s="67" t="str">
        <f>IF(ISBLANK($A19),"",INDEX(holky!$A$1:$F$130,MATCH($A19,holky!$A$1:$A$130,0),4))</f>
        <v>U11</v>
      </c>
      <c r="G19" s="66" t="str">
        <f>IF(ISBLANK($A19),"",INDEX(holky!$A$1:$F$130,MATCH($A19,holky!$A$1:$A$130,0),5))</f>
        <v>TJ Sokol PP H. Králové 2</v>
      </c>
      <c r="H19" s="69" t="str">
        <f>IF(ISBLANK($A19),"",INDEX(holky!$A$1:$F$130,MATCH($A19,holky!$A$1:$A$130,0),6))</f>
        <v>HK</v>
      </c>
      <c r="I19" s="22">
        <v>2</v>
      </c>
      <c r="J19" s="14">
        <v>1</v>
      </c>
      <c r="K19" s="14">
        <v>6</v>
      </c>
      <c r="L19" s="14">
        <v>1</v>
      </c>
      <c r="M19" s="14"/>
      <c r="N19" s="23"/>
      <c r="O19" s="22">
        <v>1</v>
      </c>
      <c r="P19" s="23">
        <f>SUM(I19:N19)-O19</f>
        <v>9</v>
      </c>
    </row>
    <row r="20" spans="1:16" s="25" customFormat="1" ht="15.6" x14ac:dyDescent="0.3">
      <c r="A20" s="1">
        <v>82991</v>
      </c>
      <c r="B20" s="12" t="s">
        <v>205</v>
      </c>
      <c r="C20" s="13" t="s">
        <v>205</v>
      </c>
      <c r="D20" s="66" t="str">
        <f>IF(ISBLANK($A20),"",INDEX(holky!$A$1:$F$130,MATCH($A20,holky!$A$1:$A$130,0),2))</f>
        <v>Gill Vanesa</v>
      </c>
      <c r="E20" s="67">
        <f>IF(ISBLANK($A20),"",INDEX(holky!$A$1:$F$130,MATCH($A20,holky!$A$1:$A$130,0),3))</f>
        <v>2015</v>
      </c>
      <c r="F20" s="67" t="str">
        <f>IF(ISBLANK($A20),"",INDEX(holky!$A$1:$F$130,MATCH($A20,holky!$A$1:$A$130,0),4))</f>
        <v>U11</v>
      </c>
      <c r="G20" s="66" t="str">
        <f>IF(ISBLANK($A20),"",INDEX(holky!$A$1:$F$130,MATCH($A20,holky!$A$1:$A$130,0),5))</f>
        <v>Dobré SK</v>
      </c>
      <c r="H20" s="69" t="str">
        <f>IF(ISBLANK($A20),"",INDEX(holky!$A$1:$F$130,MATCH($A20,holky!$A$1:$A$130,0),6))</f>
        <v>HK</v>
      </c>
      <c r="I20" s="22">
        <v>0</v>
      </c>
      <c r="J20" s="14">
        <v>4</v>
      </c>
      <c r="K20" s="14">
        <v>2</v>
      </c>
      <c r="L20" s="14"/>
      <c r="M20" s="14"/>
      <c r="N20" s="23"/>
      <c r="O20" s="22"/>
      <c r="P20" s="23">
        <f>SUM(I20:N20)-O20</f>
        <v>6</v>
      </c>
    </row>
    <row r="21" spans="1:16" s="25" customFormat="1" ht="15.6" x14ac:dyDescent="0.3">
      <c r="A21" s="1">
        <v>87870</v>
      </c>
      <c r="B21" s="12" t="s">
        <v>206</v>
      </c>
      <c r="C21" s="13" t="s">
        <v>206</v>
      </c>
      <c r="D21" s="66" t="str">
        <f>IF(ISBLANK($A21),"",INDEX(holky!$A$1:$F$130,MATCH($A21,holky!$A$1:$A$130,0),2))</f>
        <v>Kusá Viktorie</v>
      </c>
      <c r="E21" s="67">
        <f>IF(ISBLANK($A21),"",INDEX(holky!$A$1:$F$130,MATCH($A21,holky!$A$1:$A$130,0),3))</f>
        <v>2013</v>
      </c>
      <c r="F21" s="67" t="str">
        <f>IF(ISBLANK($A21),"",INDEX(holky!$A$1:$F$130,MATCH($A21,holky!$A$1:$A$130,0),4))</f>
        <v>U13</v>
      </c>
      <c r="G21" s="66" t="str">
        <f>IF(ISBLANK($A21),"",INDEX(holky!$A$1:$F$130,MATCH($A21,holky!$A$1:$A$130,0),5))</f>
        <v>Lanškroun TJ</v>
      </c>
      <c r="H21" s="69" t="str">
        <f>IF(ISBLANK($A21),"",INDEX(holky!$A$1:$F$130,MATCH($A21,holky!$A$1:$A$130,0),6))</f>
        <v>PA</v>
      </c>
      <c r="I21" s="22"/>
      <c r="J21" s="14">
        <v>3</v>
      </c>
      <c r="K21" s="14"/>
      <c r="L21" s="14"/>
      <c r="M21" s="14"/>
      <c r="N21" s="23"/>
      <c r="O21" s="22"/>
      <c r="P21" s="23">
        <f>SUM(I21:N21)-O21</f>
        <v>3</v>
      </c>
    </row>
    <row r="22" spans="1:16" s="25" customFormat="1" ht="15.6" x14ac:dyDescent="0.3">
      <c r="A22" s="1">
        <v>87929</v>
      </c>
      <c r="B22" s="12" t="s">
        <v>673</v>
      </c>
      <c r="C22" s="13" t="s">
        <v>417</v>
      </c>
      <c r="D22" s="66" t="str">
        <f>IF(ISBLANK($A22),"",INDEX(holky!$A$1:$F$130,MATCH($A22,holky!$A$1:$A$130,0),2))</f>
        <v>Suchá Anna</v>
      </c>
      <c r="E22" s="67">
        <f>IF(ISBLANK($A22),"",INDEX(holky!$A$1:$F$130,MATCH($A22,holky!$A$1:$A$130,0),3))</f>
        <v>2015</v>
      </c>
      <c r="F22" s="67" t="str">
        <f>IF(ISBLANK($A22),"",INDEX(holky!$A$1:$F$130,MATCH($A22,holky!$A$1:$A$130,0),4))</f>
        <v>U11</v>
      </c>
      <c r="G22" s="66" t="str">
        <f>IF(ISBLANK($A22),"",INDEX(holky!$A$1:$F$130,MATCH($A22,holky!$A$1:$A$130,0),5))</f>
        <v>Borová</v>
      </c>
      <c r="H22" s="69" t="str">
        <f>IF(ISBLANK($A22),"",INDEX(holky!$A$1:$F$130,MATCH($A22,holky!$A$1:$A$130,0),6))</f>
        <v>PA</v>
      </c>
      <c r="I22" s="22">
        <v>0</v>
      </c>
      <c r="J22" s="14">
        <v>2</v>
      </c>
      <c r="K22" s="14"/>
      <c r="L22" s="14">
        <v>0</v>
      </c>
      <c r="M22" s="14"/>
      <c r="N22" s="23"/>
      <c r="O22" s="22"/>
      <c r="P22" s="23">
        <f>SUM(I22:N22)-O22</f>
        <v>2</v>
      </c>
    </row>
    <row r="23" spans="1:16" s="25" customFormat="1" ht="15.6" x14ac:dyDescent="0.3">
      <c r="A23" s="1">
        <v>87548</v>
      </c>
      <c r="B23" s="12" t="s">
        <v>673</v>
      </c>
      <c r="C23" s="13" t="s">
        <v>417</v>
      </c>
      <c r="D23" s="66" t="str">
        <f>IF(ISBLANK($A23),"",INDEX(holky!$A$1:$F$130,MATCH($A23,holky!$A$1:$A$130,0),2))</f>
        <v>Horáková Lucie</v>
      </c>
      <c r="E23" s="67">
        <f>IF(ISBLANK($A23),"",INDEX(holky!$A$1:$F$130,MATCH($A23,holky!$A$1:$A$130,0),3))</f>
        <v>2015</v>
      </c>
      <c r="F23" s="67" t="str">
        <f>IF(ISBLANK($A23),"",INDEX(holky!$A$1:$F$130,MATCH($A23,holky!$A$1:$A$130,0),4))</f>
        <v>U11</v>
      </c>
      <c r="G23" s="66" t="str">
        <f>IF(ISBLANK($A23),"",INDEX(holky!$A$1:$F$130,MATCH($A23,holky!$A$1:$A$130,0),5))</f>
        <v>TJ Sokol PP H. Králové 2</v>
      </c>
      <c r="H23" s="69" t="str">
        <f>IF(ISBLANK($A23),"",INDEX(holky!$A$1:$F$130,MATCH($A23,holky!$A$1:$A$130,0),6))</f>
        <v>HK</v>
      </c>
      <c r="I23" s="22"/>
      <c r="J23" s="14">
        <v>0</v>
      </c>
      <c r="K23" s="14">
        <v>2</v>
      </c>
      <c r="L23" s="14">
        <v>0</v>
      </c>
      <c r="M23" s="14"/>
      <c r="N23" s="23"/>
      <c r="O23" s="22"/>
      <c r="P23" s="23">
        <f>SUM(I23:N23)-O23</f>
        <v>2</v>
      </c>
    </row>
    <row r="24" spans="1:16" s="25" customFormat="1" ht="15.6" x14ac:dyDescent="0.3">
      <c r="A24" s="1">
        <v>85134</v>
      </c>
      <c r="B24" s="12" t="s">
        <v>673</v>
      </c>
      <c r="C24" s="13" t="s">
        <v>638</v>
      </c>
      <c r="D24" s="66" t="str">
        <f>IF(ISBLANK($A24),"",INDEX(holky!$A$1:$F$130,MATCH($A24,holky!$A$1:$A$130,0),2))</f>
        <v>Datinská Anežka</v>
      </c>
      <c r="E24" s="67">
        <f>IF(ISBLANK($A24),"",INDEX(holky!$A$1:$F$130,MATCH($A24,holky!$A$1:$A$130,0),3))</f>
        <v>2014</v>
      </c>
      <c r="F24" s="67" t="str">
        <f>IF(ISBLANK($A24),"",INDEX(holky!$A$1:$F$130,MATCH($A24,holky!$A$1:$A$130,0),4))</f>
        <v>U11</v>
      </c>
      <c r="G24" s="66" t="str">
        <f>IF(ISBLANK($A24),"",INDEX(holky!$A$1:$F$130,MATCH($A24,holky!$A$1:$A$130,0),5))</f>
        <v>Borová</v>
      </c>
      <c r="H24" s="69" t="str">
        <f>IF(ISBLANK($A24),"",INDEX(holky!$A$1:$F$130,MATCH($A24,holky!$A$1:$A$130,0),6))</f>
        <v>PA</v>
      </c>
      <c r="I24" s="22"/>
      <c r="J24" s="14">
        <v>1</v>
      </c>
      <c r="K24" s="14"/>
      <c r="L24" s="14">
        <v>1</v>
      </c>
      <c r="M24" s="14"/>
      <c r="N24" s="23"/>
      <c r="O24" s="22"/>
      <c r="P24" s="23">
        <f>SUM(I24:N24)-O24</f>
        <v>2</v>
      </c>
    </row>
    <row r="25" spans="1:16" s="25" customFormat="1" ht="15.6" x14ac:dyDescent="0.3">
      <c r="A25" s="1">
        <v>87762</v>
      </c>
      <c r="B25" s="12" t="s">
        <v>673</v>
      </c>
      <c r="C25" s="13" t="s">
        <v>638</v>
      </c>
      <c r="D25" s="66" t="str">
        <f>IF(ISBLANK($A25),"",INDEX(holky!$A$1:$F$130,MATCH($A25,holky!$A$1:$A$130,0),2))</f>
        <v>Koubková Luciana</v>
      </c>
      <c r="E25" s="67">
        <f>IF(ISBLANK($A25),"",INDEX(holky!$A$1:$F$130,MATCH($A25,holky!$A$1:$A$130,0),3))</f>
        <v>2013</v>
      </c>
      <c r="F25" s="67" t="str">
        <f>IF(ISBLANK($A25),"",INDEX(holky!$A$1:$F$130,MATCH($A25,holky!$A$1:$A$130,0),4))</f>
        <v>U13</v>
      </c>
      <c r="G25" s="66" t="str">
        <f>IF(ISBLANK($A25),"",INDEX(holky!$A$1:$F$130,MATCH($A25,holky!$A$1:$A$130,0),5))</f>
        <v>Chrudim Sokol</v>
      </c>
      <c r="H25" s="69" t="str">
        <f>IF(ISBLANK($A25),"",INDEX(holky!$A$1:$F$130,MATCH($A25,holky!$A$1:$A$130,0),6))</f>
        <v>PA</v>
      </c>
      <c r="I25" s="22">
        <v>1</v>
      </c>
      <c r="J25" s="14"/>
      <c r="K25" s="14"/>
      <c r="L25" s="14">
        <v>1</v>
      </c>
      <c r="M25" s="14"/>
      <c r="N25" s="23"/>
      <c r="O25" s="22"/>
      <c r="P25" s="23">
        <f>SUM(I25:N25)-O25</f>
        <v>2</v>
      </c>
    </row>
    <row r="26" spans="1:16" s="25" customFormat="1" ht="15.6" x14ac:dyDescent="0.3">
      <c r="A26" s="1">
        <v>86812</v>
      </c>
      <c r="B26" s="12" t="s">
        <v>613</v>
      </c>
      <c r="C26" s="13" t="s">
        <v>638</v>
      </c>
      <c r="D26" s="66" t="str">
        <f>IF(ISBLANK($A26),"",INDEX(holky!$A$1:$F$130,MATCH($A26,holky!$A$1:$A$130,0),2))</f>
        <v>Nosková Karolína</v>
      </c>
      <c r="E26" s="67">
        <f>IF(ISBLANK($A26),"",INDEX(holky!$A$1:$F$130,MATCH($A26,holky!$A$1:$A$130,0),3))</f>
        <v>2014</v>
      </c>
      <c r="F26" s="67" t="str">
        <f>IF(ISBLANK($A26),"",INDEX(holky!$A$1:$F$130,MATCH($A26,holky!$A$1:$A$130,0),4))</f>
        <v>U11</v>
      </c>
      <c r="G26" s="66" t="str">
        <f>IF(ISBLANK($A26),"",INDEX(holky!$A$1:$F$130,MATCH($A26,holky!$A$1:$A$130,0),5))</f>
        <v>Hostinné Tatran</v>
      </c>
      <c r="H26" s="69" t="str">
        <f>IF(ISBLANK($A26),"",INDEX(holky!$A$1:$F$130,MATCH($A26,holky!$A$1:$A$130,0),6))</f>
        <v>HK</v>
      </c>
      <c r="I26" s="22"/>
      <c r="J26" s="14">
        <v>1</v>
      </c>
      <c r="K26" s="14">
        <v>0</v>
      </c>
      <c r="L26" s="14"/>
      <c r="M26" s="14"/>
      <c r="N26" s="23"/>
      <c r="O26" s="22"/>
      <c r="P26" s="23">
        <f>SUM(I26:N26)-O26</f>
        <v>1</v>
      </c>
    </row>
    <row r="27" spans="1:16" s="25" customFormat="1" ht="15.6" x14ac:dyDescent="0.3">
      <c r="A27" s="1">
        <v>89391</v>
      </c>
      <c r="B27" s="12" t="s">
        <v>613</v>
      </c>
      <c r="C27" s="13" t="s">
        <v>638</v>
      </c>
      <c r="D27" s="66" t="str">
        <f>IF(ISBLANK($A27),"",INDEX(holky!$A$1:$F$130,MATCH($A27,holky!$A$1:$A$130,0),2))</f>
        <v>Staňková Barbora</v>
      </c>
      <c r="E27" s="67">
        <f>IF(ISBLANK($A27),"",INDEX(holky!$A$1:$F$130,MATCH($A27,holky!$A$1:$A$130,0),3))</f>
        <v>2015</v>
      </c>
      <c r="F27" s="67" t="str">
        <f>IF(ISBLANK($A27),"",INDEX(holky!$A$1:$F$130,MATCH($A27,holky!$A$1:$A$130,0),4))</f>
        <v>U11</v>
      </c>
      <c r="G27" s="66" t="str">
        <f>IF(ISBLANK($A27),"",INDEX(holky!$A$1:$F$130,MATCH($A27,holky!$A$1:$A$130,0),5))</f>
        <v>Česká Skalice</v>
      </c>
      <c r="H27" s="69" t="str">
        <f>IF(ISBLANK($A27),"",INDEX(holky!$A$1:$F$130,MATCH($A27,holky!$A$1:$A$130,0),6))</f>
        <v>HK</v>
      </c>
      <c r="I27" s="22"/>
      <c r="J27" s="14"/>
      <c r="K27" s="14">
        <v>1</v>
      </c>
      <c r="L27" s="14"/>
      <c r="M27" s="14"/>
      <c r="N27" s="23"/>
      <c r="O27" s="22"/>
      <c r="P27" s="23">
        <f>SUM(I27:N27)-O27</f>
        <v>1</v>
      </c>
    </row>
    <row r="28" spans="1:16" s="25" customFormat="1" ht="15.6" x14ac:dyDescent="0.3">
      <c r="A28" s="1">
        <v>87470</v>
      </c>
      <c r="B28" s="12" t="s">
        <v>674</v>
      </c>
      <c r="C28" s="13" t="s">
        <v>639</v>
      </c>
      <c r="D28" s="66" t="str">
        <f>IF(ISBLANK($A28),"",INDEX(holky!$A$1:$F$130,MATCH($A28,holky!$A$1:$A$130,0),2))</f>
        <v>Koblížková Johana</v>
      </c>
      <c r="E28" s="67">
        <f>IF(ISBLANK($A28),"",INDEX(holky!$A$1:$F$130,MATCH($A28,holky!$A$1:$A$130,0),3))</f>
        <v>2013</v>
      </c>
      <c r="F28" s="67" t="str">
        <f>IF(ISBLANK($A28),"",INDEX(holky!$A$1:$F$130,MATCH($A28,holky!$A$1:$A$130,0),4))</f>
        <v>U13</v>
      </c>
      <c r="G28" s="66" t="str">
        <f>IF(ISBLANK($A28),"",INDEX(holky!$A$1:$F$130,MATCH($A28,holky!$A$1:$A$130,0),5))</f>
        <v>Nekoř Sokol</v>
      </c>
      <c r="H28" s="69" t="str">
        <f>IF(ISBLANK($A28),"",INDEX(holky!$A$1:$F$130,MATCH($A28,holky!$A$1:$A$130,0),6))</f>
        <v>PA</v>
      </c>
      <c r="I28" s="22"/>
      <c r="J28" s="14">
        <v>0</v>
      </c>
      <c r="K28" s="14"/>
      <c r="L28" s="14"/>
      <c r="M28" s="14"/>
      <c r="N28" s="23"/>
      <c r="O28" s="22"/>
      <c r="P28" s="23">
        <f>SUM(I28:N28)-O28</f>
        <v>0</v>
      </c>
    </row>
    <row r="29" spans="1:16" s="25" customFormat="1" ht="15.6" x14ac:dyDescent="0.3">
      <c r="A29" s="1">
        <v>89731</v>
      </c>
      <c r="B29" s="12" t="s">
        <v>674</v>
      </c>
      <c r="C29" s="13"/>
      <c r="D29" s="66" t="str">
        <f>IF(ISBLANK($A29),"",INDEX(holky!$A$1:$F$130,MATCH($A29,holky!$A$1:$A$130,0),2))</f>
        <v>Jehličková Natálie</v>
      </c>
      <c r="E29" s="67">
        <f>IF(ISBLANK($A29),"",INDEX(holky!$A$1:$F$130,MATCH($A29,holky!$A$1:$A$130,0),3))</f>
        <v>2014</v>
      </c>
      <c r="F29" s="67" t="str">
        <f>IF(ISBLANK($A29),"",INDEX(holky!$A$1:$F$130,MATCH($A29,holky!$A$1:$A$130,0),4))</f>
        <v>U11</v>
      </c>
      <c r="G29" s="66" t="str">
        <f>IF(ISBLANK($A29),"",INDEX(holky!$A$1:$F$130,MATCH($A29,holky!$A$1:$A$130,0),5))</f>
        <v>Chrudim Sokol</v>
      </c>
      <c r="H29" s="69" t="str">
        <f>IF(ISBLANK($A29),"",INDEX(holky!$A$1:$F$130,MATCH($A29,holky!$A$1:$A$130,0),6))</f>
        <v>PA</v>
      </c>
      <c r="I29" s="22"/>
      <c r="J29" s="14"/>
      <c r="K29" s="14"/>
      <c r="L29" s="14">
        <v>0</v>
      </c>
      <c r="M29" s="14"/>
      <c r="N29" s="23"/>
      <c r="O29" s="22"/>
      <c r="P29" s="23">
        <f>SUM(I29:N29)-O29</f>
        <v>0</v>
      </c>
    </row>
    <row r="30" spans="1:16" s="25" customFormat="1" ht="15.6" x14ac:dyDescent="0.3">
      <c r="A30" s="1">
        <v>87469</v>
      </c>
      <c r="B30" s="12" t="s">
        <v>674</v>
      </c>
      <c r="C30" s="13" t="s">
        <v>639</v>
      </c>
      <c r="D30" s="66" t="str">
        <f>IF(ISBLANK($A30),"",INDEX(holky!$A$1:$F$130,MATCH($A30,holky!$A$1:$A$130,0),2))</f>
        <v>Koblížková Tereza</v>
      </c>
      <c r="E30" s="67">
        <f>IF(ISBLANK($A30),"",INDEX(holky!$A$1:$F$130,MATCH($A30,holky!$A$1:$A$130,0),3))</f>
        <v>2015</v>
      </c>
      <c r="F30" s="67" t="str">
        <f>IF(ISBLANK($A30),"",INDEX(holky!$A$1:$F$130,MATCH($A30,holky!$A$1:$A$130,0),4))</f>
        <v>U11</v>
      </c>
      <c r="G30" s="66" t="str">
        <f>IF(ISBLANK($A30),"",INDEX(holky!$A$1:$F$130,MATCH($A30,holky!$A$1:$A$130,0),5))</f>
        <v>Nekoř Sokol</v>
      </c>
      <c r="H30" s="69" t="str">
        <f>IF(ISBLANK($A30),"",INDEX(holky!$A$1:$F$130,MATCH($A30,holky!$A$1:$A$130,0),6))</f>
        <v>PA</v>
      </c>
      <c r="I30" s="22"/>
      <c r="J30" s="14">
        <v>0</v>
      </c>
      <c r="K30" s="14"/>
      <c r="L30" s="14"/>
      <c r="M30" s="14"/>
      <c r="N30" s="23"/>
      <c r="O30" s="22"/>
      <c r="P30" s="23">
        <f>SUM(I30:N30)-O30</f>
        <v>0</v>
      </c>
    </row>
    <row r="31" spans="1:16" s="25" customFormat="1" ht="15.6" x14ac:dyDescent="0.3">
      <c r="A31" s="1">
        <v>87475</v>
      </c>
      <c r="B31" s="12" t="s">
        <v>674</v>
      </c>
      <c r="C31" s="13" t="s">
        <v>639</v>
      </c>
      <c r="D31" s="66" t="str">
        <f>IF(ISBLANK($A31),"",INDEX(holky!$A$1:$F$130,MATCH($A31,holky!$A$1:$A$130,0),2))</f>
        <v>Novotná Rozárie</v>
      </c>
      <c r="E31" s="67">
        <f>IF(ISBLANK($A31),"",INDEX(holky!$A$1:$F$130,MATCH($A31,holky!$A$1:$A$130,0),3))</f>
        <v>2014</v>
      </c>
      <c r="F31" s="67" t="str">
        <f>IF(ISBLANK($A31),"",INDEX(holky!$A$1:$F$130,MATCH($A31,holky!$A$1:$A$130,0),4))</f>
        <v>U11</v>
      </c>
      <c r="G31" s="66" t="str">
        <f>IF(ISBLANK($A31),"",INDEX(holky!$A$1:$F$130,MATCH($A31,holky!$A$1:$A$130,0),5))</f>
        <v>Nekoř Sokol</v>
      </c>
      <c r="H31" s="69" t="str">
        <f>IF(ISBLANK($A31),"",INDEX(holky!$A$1:$F$130,MATCH($A31,holky!$A$1:$A$130,0),6))</f>
        <v>PA</v>
      </c>
      <c r="I31" s="22"/>
      <c r="J31" s="14">
        <v>0</v>
      </c>
      <c r="K31" s="14"/>
      <c r="L31" s="14"/>
      <c r="M31" s="14"/>
      <c r="N31" s="23"/>
      <c r="O31" s="22"/>
      <c r="P31" s="23">
        <f>SUM(I31:N31)-O31</f>
        <v>0</v>
      </c>
    </row>
    <row r="32" spans="1:16" s="25" customFormat="1" ht="15.6" x14ac:dyDescent="0.3">
      <c r="A32" s="1">
        <v>84188</v>
      </c>
      <c r="B32" s="12" t="s">
        <v>674</v>
      </c>
      <c r="C32" s="13" t="s">
        <v>639</v>
      </c>
      <c r="D32" s="66" t="str">
        <f>IF(ISBLANK($A32),"",INDEX(holky!$A$1:$F$130,MATCH($A32,holky!$A$1:$A$130,0),2))</f>
        <v>Matyášová Jolana</v>
      </c>
      <c r="E32" s="67">
        <f>IF(ISBLANK($A32),"",INDEX(holky!$A$1:$F$130,MATCH($A32,holky!$A$1:$A$130,0),3))</f>
        <v>2013</v>
      </c>
      <c r="F32" s="67" t="str">
        <f>IF(ISBLANK($A32),"",INDEX(holky!$A$1:$F$130,MATCH($A32,holky!$A$1:$A$130,0),4))</f>
        <v>U13</v>
      </c>
      <c r="G32" s="66" t="str">
        <f>IF(ISBLANK($A32),"",INDEX(holky!$A$1:$F$130,MATCH($A32,holky!$A$1:$A$130,0),5))</f>
        <v>Ústí nad Orlicí TTC</v>
      </c>
      <c r="H32" s="69" t="str">
        <f>IF(ISBLANK($A32),"",INDEX(holky!$A$1:$F$130,MATCH($A32,holky!$A$1:$A$130,0),6))</f>
        <v>PA</v>
      </c>
      <c r="I32" s="22">
        <v>0</v>
      </c>
      <c r="J32" s="14"/>
      <c r="K32" s="14">
        <v>0</v>
      </c>
      <c r="L32" s="14"/>
      <c r="M32" s="14"/>
      <c r="N32" s="23"/>
      <c r="O32" s="22"/>
      <c r="P32" s="23">
        <f>SUM(I32:N32)-O32</f>
        <v>0</v>
      </c>
    </row>
    <row r="33" spans="1:16" s="25" customFormat="1" ht="15.6" x14ac:dyDescent="0.3">
      <c r="A33" s="25">
        <v>80946</v>
      </c>
      <c r="B33" s="12" t="s">
        <v>674</v>
      </c>
      <c r="C33" s="13" t="s">
        <v>639</v>
      </c>
      <c r="D33" s="66" t="str">
        <f>IF(ISBLANK($A33),"",INDEX(holky!$A$1:$F$130,MATCH($A33,holky!$A$1:$A$130,0),2))</f>
        <v>Vejrochová Kristýna</v>
      </c>
      <c r="E33" s="67">
        <f>IF(ISBLANK($A33),"",INDEX(holky!$A$1:$F$130,MATCH($A33,holky!$A$1:$A$130,0),3))</f>
        <v>2014</v>
      </c>
      <c r="F33" s="67" t="str">
        <f>IF(ISBLANK($A33),"",INDEX(holky!$A$1:$F$130,MATCH($A33,holky!$A$1:$A$130,0),4))</f>
        <v>U11</v>
      </c>
      <c r="G33" s="66" t="str">
        <f>IF(ISBLANK($A33),"",INDEX(holky!$A$1:$F$130,MATCH($A33,holky!$A$1:$A$130,0),5))</f>
        <v>Jaroměř Jiskra</v>
      </c>
      <c r="H33" s="69" t="str">
        <f>IF(ISBLANK($A33),"",INDEX(holky!$A$1:$F$130,MATCH($A33,holky!$A$1:$A$130,0),6))</f>
        <v>HK</v>
      </c>
      <c r="I33" s="22"/>
      <c r="J33" s="14"/>
      <c r="K33" s="14">
        <v>0</v>
      </c>
      <c r="L33" s="14"/>
      <c r="M33" s="14"/>
      <c r="N33" s="23"/>
      <c r="O33" s="22"/>
      <c r="P33" s="23">
        <f>SUM(I33:N33)-O33</f>
        <v>0</v>
      </c>
    </row>
    <row r="34" spans="1:16" s="25" customFormat="1" ht="15.6" x14ac:dyDescent="0.3">
      <c r="A34" s="25">
        <v>80944</v>
      </c>
      <c r="B34" s="12" t="s">
        <v>674</v>
      </c>
      <c r="C34" s="13" t="s">
        <v>639</v>
      </c>
      <c r="D34" s="66" t="str">
        <f>IF(ISBLANK($A34),"",INDEX(holky!$A$1:$F$130,MATCH($A34,holky!$A$1:$A$130,0),2))</f>
        <v>Holečková Jana</v>
      </c>
      <c r="E34" s="67">
        <f>IF(ISBLANK($A34),"",INDEX(holky!$A$1:$F$130,MATCH($A34,holky!$A$1:$A$130,0),3))</f>
        <v>2013</v>
      </c>
      <c r="F34" s="67" t="str">
        <f>IF(ISBLANK($A34),"",INDEX(holky!$A$1:$F$130,MATCH($A34,holky!$A$1:$A$130,0),4))</f>
        <v>U13</v>
      </c>
      <c r="G34" s="66" t="str">
        <f>IF(ISBLANK($A34),"",INDEX(holky!$A$1:$F$130,MATCH($A34,holky!$A$1:$A$130,0),5))</f>
        <v>Jaroměř Jiskra</v>
      </c>
      <c r="H34" s="69" t="str">
        <f>IF(ISBLANK($A34),"",INDEX(holky!$A$1:$F$130,MATCH($A34,holky!$A$1:$A$130,0),6))</f>
        <v>HK</v>
      </c>
      <c r="I34" s="22"/>
      <c r="J34" s="14"/>
      <c r="K34" s="14">
        <v>0</v>
      </c>
      <c r="L34" s="14"/>
      <c r="M34" s="14"/>
      <c r="N34" s="23"/>
      <c r="O34" s="22"/>
      <c r="P34" s="23">
        <f>SUM(I34:N34)-O34</f>
        <v>0</v>
      </c>
    </row>
    <row r="35" spans="1:16" s="25" customFormat="1" ht="15.6" x14ac:dyDescent="0.3">
      <c r="A35" s="25">
        <v>86761</v>
      </c>
      <c r="B35" s="12" t="s">
        <v>674</v>
      </c>
      <c r="C35" s="13" t="s">
        <v>639</v>
      </c>
      <c r="D35" s="66" t="str">
        <f>IF(ISBLANK($A35),"",INDEX(holky!$A$1:$F$130,MATCH($A35,holky!$A$1:$A$130,0),2))</f>
        <v>Frisová Lucie</v>
      </c>
      <c r="E35" s="67">
        <f>IF(ISBLANK($A35),"",INDEX(holky!$A$1:$F$130,MATCH($A35,holky!$A$1:$A$130,0),3))</f>
        <v>2013</v>
      </c>
      <c r="F35" s="67" t="str">
        <f>IF(ISBLANK($A35),"",INDEX(holky!$A$1:$F$130,MATCH($A35,holky!$A$1:$A$130,0),4))</f>
        <v>U13</v>
      </c>
      <c r="G35" s="66" t="str">
        <f>IF(ISBLANK($A35),"",INDEX(holky!$A$1:$F$130,MATCH($A35,holky!$A$1:$A$130,0),5))</f>
        <v>Jaroměř Jiskra</v>
      </c>
      <c r="H35" s="69" t="str">
        <f>IF(ISBLANK($A35),"",INDEX(holky!$A$1:$F$130,MATCH($A35,holky!$A$1:$A$130,0),6))</f>
        <v>HK</v>
      </c>
      <c r="I35" s="22"/>
      <c r="J35" s="14"/>
      <c r="K35" s="14">
        <v>0</v>
      </c>
      <c r="L35" s="14"/>
      <c r="M35" s="14"/>
      <c r="N35" s="23"/>
      <c r="O35" s="22"/>
      <c r="P35" s="23">
        <f>SUM(I35:N35)-O35</f>
        <v>0</v>
      </c>
    </row>
    <row r="36" spans="1:16" s="25" customFormat="1" ht="15.6" hidden="1" x14ac:dyDescent="0.3">
      <c r="A36" s="1">
        <v>86219</v>
      </c>
      <c r="B36" s="12"/>
      <c r="C36" s="13"/>
      <c r="D36" s="66" t="str">
        <f>IF(ISBLANK($A36),"",INDEX(holky!$A$1:$F$130,MATCH($A36,holky!$A$1:$A$130,0),2))</f>
        <v>Kaiserová Karolína</v>
      </c>
      <c r="E36" s="67">
        <f>IF(ISBLANK($A36),"",INDEX(holky!$A$1:$F$130,MATCH($A36,holky!$A$1:$A$130,0),3))</f>
        <v>2016</v>
      </c>
      <c r="F36" s="67" t="str">
        <f>IF(ISBLANK($A36),"",INDEX(holky!$A$1:$F$130,MATCH($A36,holky!$A$1:$A$130,0),4))</f>
        <v>U11</v>
      </c>
      <c r="G36" s="66" t="str">
        <f>IF(ISBLANK($A36),"",INDEX(holky!$A$1:$F$130,MATCH($A36,holky!$A$1:$A$130,0),5))</f>
        <v>Josefov Sokol</v>
      </c>
      <c r="H36" s="69" t="str">
        <f>IF(ISBLANK($A36),"",INDEX(holky!$A$1:$F$130,MATCH($A36,holky!$A$1:$A$130,0),6))</f>
        <v>HK</v>
      </c>
      <c r="I36" s="22"/>
      <c r="J36" s="14"/>
      <c r="K36" s="14"/>
      <c r="L36" s="14"/>
      <c r="M36" s="14"/>
      <c r="N36" s="23"/>
      <c r="O36" s="22"/>
      <c r="P36" s="23">
        <f>SUM(I36:N36)-O36</f>
        <v>0</v>
      </c>
    </row>
    <row r="37" spans="1:16" s="25" customFormat="1" ht="15.6" hidden="1" x14ac:dyDescent="0.3">
      <c r="A37" s="1">
        <v>80099</v>
      </c>
      <c r="B37" s="12"/>
      <c r="C37" s="13"/>
      <c r="D37" s="66" t="str">
        <f>IF(ISBLANK($A37),"",INDEX(holky!$A$1:$F$130,MATCH($A37,holky!$A$1:$A$130,0),2))</f>
        <v>Obrdlíková Soňa</v>
      </c>
      <c r="E37" s="67">
        <f>IF(ISBLANK($A37),"",INDEX(holky!$A$1:$F$130,MATCH($A37,holky!$A$1:$A$130,0),3))</f>
        <v>2013</v>
      </c>
      <c r="F37" s="67" t="str">
        <f>IF(ISBLANK($A37),"",INDEX(holky!$A$1:$F$130,MATCH($A37,holky!$A$1:$A$130,0),4))</f>
        <v>U13</v>
      </c>
      <c r="G37" s="66" t="str">
        <f>IF(ISBLANK($A37),"",INDEX(holky!$A$1:$F$130,MATCH($A37,holky!$A$1:$A$130,0),5))</f>
        <v>Josefov Sokol</v>
      </c>
      <c r="H37" s="69" t="str">
        <f>IF(ISBLANK($A37),"",INDEX(holky!$A$1:$F$130,MATCH($A37,holky!$A$1:$A$130,0),6))</f>
        <v>HK</v>
      </c>
      <c r="I37" s="22"/>
      <c r="J37" s="14"/>
      <c r="K37" s="14"/>
      <c r="L37" s="14"/>
      <c r="M37" s="14"/>
      <c r="N37" s="23"/>
      <c r="O37" s="22"/>
      <c r="P37" s="23">
        <f>SUM(I37:N37)-O37</f>
        <v>0</v>
      </c>
    </row>
    <row r="38" spans="1:16" s="25" customFormat="1" ht="15.6" hidden="1" x14ac:dyDescent="0.3">
      <c r="A38" s="1">
        <v>87144</v>
      </c>
      <c r="B38" s="12"/>
      <c r="C38" s="13"/>
      <c r="D38" s="66" t="str">
        <f>IF(ISBLANK($A38),"",INDEX(holky!$A$1:$F$130,MATCH($A38,holky!$A$1:$A$130,0),2))</f>
        <v>Pavlíková Tea</v>
      </c>
      <c r="E38" s="67">
        <f>IF(ISBLANK($A38),"",INDEX(holky!$A$1:$F$130,MATCH($A38,holky!$A$1:$A$130,0),3))</f>
        <v>2012</v>
      </c>
      <c r="F38" s="67" t="str">
        <f>IF(ISBLANK($A38),"",INDEX(holky!$A$1:$F$130,MATCH($A38,holky!$A$1:$A$130,0),4))</f>
        <v>U13</v>
      </c>
      <c r="G38" s="66" t="str">
        <f>IF(ISBLANK($A38),"",INDEX(holky!$A$1:$F$130,MATCH($A38,holky!$A$1:$A$130,0),5))</f>
        <v>Chrudim Sokol</v>
      </c>
      <c r="H38" s="69" t="str">
        <f>IF(ISBLANK($A38),"",INDEX(holky!$A$1:$F$130,MATCH($A38,holky!$A$1:$A$130,0),6))</f>
        <v>PA</v>
      </c>
      <c r="I38" s="22"/>
      <c r="J38" s="14"/>
      <c r="K38" s="14"/>
      <c r="L38" s="14"/>
      <c r="M38" s="14"/>
      <c r="N38" s="23"/>
      <c r="O38" s="22"/>
      <c r="P38" s="23">
        <f>SUM(I38:N38)-O38</f>
        <v>0</v>
      </c>
    </row>
    <row r="39" spans="1:16" ht="15.6" x14ac:dyDescent="0.3">
      <c r="D39" s="51"/>
      <c r="E39" s="40"/>
      <c r="F39" s="40"/>
    </row>
    <row r="40" spans="1:16" ht="15.6" x14ac:dyDescent="0.3">
      <c r="D40" s="124"/>
      <c r="E40" s="124"/>
      <c r="F40" s="72"/>
    </row>
    <row r="41" spans="1:16" ht="15.6" x14ac:dyDescent="0.3">
      <c r="D41" s="124"/>
      <c r="E41" s="124"/>
      <c r="F41" s="72"/>
    </row>
  </sheetData>
  <sheetProtection autoFilter="0"/>
  <autoFilter ref="B3:H4"/>
  <sortState ref="A5:P38">
    <sortCondition descending="1" ref="P5:P38"/>
    <sortCondition descending="1" ref="O5:O38"/>
  </sortState>
  <mergeCells count="14">
    <mergeCell ref="F3:F4"/>
    <mergeCell ref="D1:F2"/>
    <mergeCell ref="G1:K2"/>
    <mergeCell ref="B1:C2"/>
    <mergeCell ref="L1:P2"/>
    <mergeCell ref="O3:O4"/>
    <mergeCell ref="P3:P4"/>
    <mergeCell ref="H3:H4"/>
    <mergeCell ref="G3:G4"/>
    <mergeCell ref="D41:E41"/>
    <mergeCell ref="B3:B4"/>
    <mergeCell ref="D3:D4"/>
    <mergeCell ref="E3:E4"/>
    <mergeCell ref="D40:E40"/>
  </mergeCells>
  <phoneticPr fontId="27" type="noConversion"/>
  <pageMargins left="0.7" right="0.7" top="0.78740157499999996" bottom="0.78740157499999996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P76"/>
  <sheetViews>
    <sheetView topLeftCell="B1" zoomScale="85" zoomScaleNormal="100" workbookViewId="0">
      <selection activeCell="D1" sqref="D1:F2"/>
    </sheetView>
  </sheetViews>
  <sheetFormatPr defaultColWidth="9.109375" defaultRowHeight="14.4" x14ac:dyDescent="0.3"/>
  <cols>
    <col min="1" max="1" width="7" style="2" hidden="1" customWidth="1"/>
    <col min="2" max="2" width="7.6640625" style="26" customWidth="1"/>
    <col min="3" max="3" width="6.6640625" style="26" bestFit="1" customWidth="1"/>
    <col min="4" max="4" width="21.6640625" style="2" bestFit="1" customWidth="1"/>
    <col min="5" max="5" width="7.5546875" style="26" bestFit="1" customWidth="1"/>
    <col min="6" max="6" width="10" style="26" bestFit="1" customWidth="1"/>
    <col min="7" max="7" width="24.44140625" style="2" bestFit="1" customWidth="1"/>
    <col min="8" max="8" width="5.109375" style="2" bestFit="1" customWidth="1"/>
    <col min="9" max="14" width="12.109375" style="2" customWidth="1"/>
    <col min="15" max="15" width="12.109375" style="60" customWidth="1"/>
    <col min="16" max="16" width="12.109375" style="2" customWidth="1"/>
    <col min="17" max="16384" width="9.109375" style="2"/>
  </cols>
  <sheetData>
    <row r="1" spans="1:16" ht="20.25" customHeight="1" x14ac:dyDescent="0.3">
      <c r="B1" s="120" t="s">
        <v>193</v>
      </c>
      <c r="C1" s="120"/>
      <c r="D1" s="120" t="s">
        <v>116</v>
      </c>
      <c r="E1" s="120"/>
      <c r="F1" s="120"/>
      <c r="G1" s="120" t="s">
        <v>562</v>
      </c>
      <c r="H1" s="120"/>
      <c r="I1" s="120"/>
      <c r="J1" s="120"/>
      <c r="K1" s="120"/>
      <c r="L1" s="120" t="s">
        <v>528</v>
      </c>
      <c r="M1" s="122"/>
      <c r="N1" s="122"/>
      <c r="O1" s="122"/>
      <c r="P1" s="122"/>
    </row>
    <row r="2" spans="1:16" ht="20.25" customHeight="1" thickBot="1" x14ac:dyDescent="0.3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3"/>
      <c r="M2" s="123"/>
      <c r="N2" s="123"/>
      <c r="O2" s="123"/>
      <c r="P2" s="123"/>
    </row>
    <row r="3" spans="1:16" ht="15.6" x14ac:dyDescent="0.3">
      <c r="B3" s="114" t="s">
        <v>0</v>
      </c>
      <c r="C3" s="3"/>
      <c r="D3" s="118" t="s">
        <v>1</v>
      </c>
      <c r="E3" s="118" t="s">
        <v>189</v>
      </c>
      <c r="F3" s="118" t="s">
        <v>191</v>
      </c>
      <c r="G3" s="118" t="s">
        <v>2</v>
      </c>
      <c r="H3" s="116" t="s">
        <v>177</v>
      </c>
      <c r="I3" s="4" t="s">
        <v>558</v>
      </c>
      <c r="J3" s="5" t="s">
        <v>559</v>
      </c>
      <c r="K3" s="5" t="s">
        <v>560</v>
      </c>
      <c r="L3" s="5" t="s">
        <v>370</v>
      </c>
      <c r="M3" s="6" t="s">
        <v>369</v>
      </c>
      <c r="N3" s="42" t="s">
        <v>561</v>
      </c>
      <c r="O3" s="141" t="s">
        <v>15</v>
      </c>
      <c r="P3" s="125" t="s">
        <v>16</v>
      </c>
    </row>
    <row r="4" spans="1:16" x14ac:dyDescent="0.3">
      <c r="B4" s="115"/>
      <c r="C4" s="8" t="s">
        <v>83</v>
      </c>
      <c r="D4" s="119"/>
      <c r="E4" s="119"/>
      <c r="F4" s="119"/>
      <c r="G4" s="119"/>
      <c r="H4" s="117"/>
      <c r="I4" s="9">
        <v>45578</v>
      </c>
      <c r="J4" s="10">
        <v>45599</v>
      </c>
      <c r="K4" s="10">
        <v>45634</v>
      </c>
      <c r="L4" s="10">
        <v>45676</v>
      </c>
      <c r="M4" s="10">
        <v>45711</v>
      </c>
      <c r="N4" s="11">
        <v>45746</v>
      </c>
      <c r="O4" s="142"/>
      <c r="P4" s="126"/>
    </row>
    <row r="5" spans="1:16" ht="15.75" x14ac:dyDescent="0.25">
      <c r="A5" s="1">
        <v>83968</v>
      </c>
      <c r="B5" s="53" t="s">
        <v>3</v>
      </c>
      <c r="C5" s="13" t="s">
        <v>3</v>
      </c>
      <c r="D5" s="66" t="str">
        <f>IF(ISBLANK($A5),"",INDEX(kluci!$A$1:$F$361,MATCH($A5,kluci!$A$1:$A$361,0),2))</f>
        <v>Kosina Vojtěch</v>
      </c>
      <c r="E5" s="67">
        <f>IF(ISBLANK($A5),"",INDEX(kluci!$A$1:$F$361,MATCH($A5,kluci!$A$1:$A$361,0),3))</f>
        <v>2015</v>
      </c>
      <c r="F5" s="67" t="str">
        <f>IF(ISBLANK($A5),"",INDEX(kluci!$A$1:$F$361,MATCH($A5,kluci!$A$1:$A$361,0),4))</f>
        <v>U11</v>
      </c>
      <c r="G5" s="66" t="str">
        <f>IF(ISBLANK($A5),"",INDEX(kluci!$A$1:$F$361,MATCH($A5,kluci!$A$1:$A$361,0),5))</f>
        <v>Hostinné Tatran</v>
      </c>
      <c r="H5" s="68" t="str">
        <f>IF(ISBLANK($A5),"",INDEX(kluci!$A$1:$F$361,MATCH($A5,kluci!$A$1:$A$361,0),6))</f>
        <v>HK</v>
      </c>
      <c r="I5" s="54">
        <v>120</v>
      </c>
      <c r="J5" s="55">
        <v>90</v>
      </c>
      <c r="K5" s="56">
        <v>90</v>
      </c>
      <c r="L5" s="55"/>
      <c r="M5" s="57"/>
      <c r="N5" s="58"/>
      <c r="O5" s="59">
        <v>90</v>
      </c>
      <c r="P5" s="19">
        <f t="shared" ref="P5:P42" si="0">SUM(I5:N5)-O5</f>
        <v>210</v>
      </c>
    </row>
    <row r="6" spans="1:16" ht="15.75" x14ac:dyDescent="0.25">
      <c r="A6" s="1">
        <v>82694</v>
      </c>
      <c r="B6" s="53" t="s">
        <v>4</v>
      </c>
      <c r="C6" s="13" t="s">
        <v>609</v>
      </c>
      <c r="D6" s="66" t="str">
        <f>IF(ISBLANK($A6),"",INDEX(kluci!$A$1:$F$361,MATCH($A6,kluci!$A$1:$A$361,0),2))</f>
        <v>Krátký Robin</v>
      </c>
      <c r="E6" s="67">
        <f>IF(ISBLANK($A6),"",INDEX(kluci!$A$1:$F$361,MATCH($A6,kluci!$A$1:$A$361,0),3))</f>
        <v>2014</v>
      </c>
      <c r="F6" s="67" t="str">
        <f>IF(ISBLANK($A6),"",INDEX(kluci!$A$1:$F$361,MATCH($A6,kluci!$A$1:$A$361,0),4))</f>
        <v>U11</v>
      </c>
      <c r="G6" s="66" t="str">
        <f>IF(ISBLANK($A6),"",INDEX(kluci!$A$1:$F$361,MATCH($A6,kluci!$A$1:$A$361,0),5))</f>
        <v>Stěžery Sokol</v>
      </c>
      <c r="H6" s="68" t="str">
        <f>IF(ISBLANK($A6),"",INDEX(kluci!$A$1:$F$361,MATCH($A6,kluci!$A$1:$A$361,0),6))</f>
        <v>HK</v>
      </c>
      <c r="I6" s="54">
        <v>60</v>
      </c>
      <c r="J6" s="55">
        <v>30</v>
      </c>
      <c r="K6" s="56">
        <v>60</v>
      </c>
      <c r="L6" s="55"/>
      <c r="M6" s="57"/>
      <c r="N6" s="58"/>
      <c r="O6" s="59">
        <v>30</v>
      </c>
      <c r="P6" s="19">
        <f t="shared" si="0"/>
        <v>120</v>
      </c>
    </row>
    <row r="7" spans="1:16" ht="15.75" x14ac:dyDescent="0.25">
      <c r="A7" s="1">
        <v>82695</v>
      </c>
      <c r="B7" s="53" t="s">
        <v>78</v>
      </c>
      <c r="C7" s="13" t="s">
        <v>609</v>
      </c>
      <c r="D7" s="66" t="str">
        <f>IF(ISBLANK($A7),"",INDEX(kluci!$A$1:$F$361,MATCH($A7,kluci!$A$1:$A$361,0),2))</f>
        <v>Vilímek Vojta</v>
      </c>
      <c r="E7" s="67">
        <f>IF(ISBLANK($A7),"",INDEX(kluci!$A$1:$F$361,MATCH($A7,kluci!$A$1:$A$361,0),3))</f>
        <v>2014</v>
      </c>
      <c r="F7" s="67" t="str">
        <f>IF(ISBLANK($A7),"",INDEX(kluci!$A$1:$F$361,MATCH($A7,kluci!$A$1:$A$361,0),4))</f>
        <v>U11</v>
      </c>
      <c r="G7" s="66" t="str">
        <f>IF(ISBLANK($A7),"",INDEX(kluci!$A$1:$F$361,MATCH($A7,kluci!$A$1:$A$361,0),5))</f>
        <v>Stěžery Sokol</v>
      </c>
      <c r="H7" s="68" t="str">
        <f>IF(ISBLANK($A7),"",INDEX(kluci!$A$1:$F$361,MATCH($A7,kluci!$A$1:$A$361,0),6))</f>
        <v>HK</v>
      </c>
      <c r="I7" s="54">
        <v>30</v>
      </c>
      <c r="J7" s="55">
        <v>60</v>
      </c>
      <c r="K7" s="56">
        <v>30</v>
      </c>
      <c r="L7" s="55"/>
      <c r="M7" s="57"/>
      <c r="N7" s="58"/>
      <c r="O7" s="59">
        <v>30</v>
      </c>
      <c r="P7" s="19">
        <f t="shared" si="0"/>
        <v>90</v>
      </c>
    </row>
    <row r="8" spans="1:16" ht="15.6" x14ac:dyDescent="0.3">
      <c r="A8" s="1">
        <v>86612</v>
      </c>
      <c r="B8" s="53" t="s">
        <v>79</v>
      </c>
      <c r="C8" s="13" t="s">
        <v>609</v>
      </c>
      <c r="D8" s="66" t="str">
        <f>IF(ISBLANK($A8),"",INDEX(kluci!$A$1:$F$361,MATCH($A8,kluci!$A$1:$A$361,0),2))</f>
        <v>Dajč Samuel</v>
      </c>
      <c r="E8" s="67">
        <f>IF(ISBLANK($A8),"",INDEX(kluci!$A$1:$F$361,MATCH($A8,kluci!$A$1:$A$361,0),3))</f>
        <v>2014</v>
      </c>
      <c r="F8" s="67" t="str">
        <f>IF(ISBLANK($A8),"",INDEX(kluci!$A$1:$F$361,MATCH($A8,kluci!$A$1:$A$361,0),4))</f>
        <v>U11</v>
      </c>
      <c r="G8" s="66" t="str">
        <f>IF(ISBLANK($A8),"",INDEX(kluci!$A$1:$F$361,MATCH($A8,kluci!$A$1:$A$361,0),5))</f>
        <v>Lanškroun TJ</v>
      </c>
      <c r="H8" s="68" t="str">
        <f>IF(ISBLANK($A8),"",INDEX(kluci!$A$1:$F$361,MATCH($A8,kluci!$A$1:$A$361,0),6))</f>
        <v>PA</v>
      </c>
      <c r="I8" s="54">
        <v>60</v>
      </c>
      <c r="J8" s="55">
        <v>30</v>
      </c>
      <c r="K8" s="56">
        <v>15</v>
      </c>
      <c r="L8" s="55"/>
      <c r="M8" s="57"/>
      <c r="N8" s="58"/>
      <c r="O8" s="59">
        <v>15</v>
      </c>
      <c r="P8" s="19">
        <f t="shared" si="0"/>
        <v>90</v>
      </c>
    </row>
    <row r="9" spans="1:16" ht="15.6" x14ac:dyDescent="0.3">
      <c r="A9" s="1">
        <v>80454</v>
      </c>
      <c r="B9" s="53" t="s">
        <v>76</v>
      </c>
      <c r="C9" s="13" t="s">
        <v>609</v>
      </c>
      <c r="D9" s="66" t="str">
        <f>IF(ISBLANK($A9),"",INDEX(kluci!$A$1:$F$361,MATCH($A9,kluci!$A$1:$A$361,0),2))</f>
        <v>Macháček Benjamin</v>
      </c>
      <c r="E9" s="67">
        <f>IF(ISBLANK($A9),"",INDEX(kluci!$A$1:$F$361,MATCH($A9,kluci!$A$1:$A$361,0),3))</f>
        <v>2014</v>
      </c>
      <c r="F9" s="67" t="str">
        <f>IF(ISBLANK($A9),"",INDEX(kluci!$A$1:$F$361,MATCH($A9,kluci!$A$1:$A$361,0),4))</f>
        <v>U11</v>
      </c>
      <c r="G9" s="66" t="str">
        <f>IF(ISBLANK($A9),"",INDEX(kluci!$A$1:$F$361,MATCH($A9,kluci!$A$1:$A$361,0),5))</f>
        <v>Dobré SK</v>
      </c>
      <c r="H9" s="68" t="str">
        <f>IF(ISBLANK($A9),"",INDEX(kluci!$A$1:$F$361,MATCH($A9,kluci!$A$1:$A$361,0),6))</f>
        <v>HK</v>
      </c>
      <c r="I9" s="54">
        <v>90</v>
      </c>
      <c r="J9" s="55"/>
      <c r="K9" s="56"/>
      <c r="L9" s="55"/>
      <c r="M9" s="57"/>
      <c r="N9" s="58"/>
      <c r="O9" s="59"/>
      <c r="P9" s="19">
        <f t="shared" si="0"/>
        <v>90</v>
      </c>
    </row>
    <row r="10" spans="1:16" ht="15.6" x14ac:dyDescent="0.3">
      <c r="A10" s="1">
        <v>83847</v>
      </c>
      <c r="B10" s="53" t="s">
        <v>77</v>
      </c>
      <c r="C10" s="13" t="s">
        <v>77</v>
      </c>
      <c r="D10" s="66" t="str">
        <f>IF(ISBLANK($A10),"",INDEX(kluci!$A$1:$F$361,MATCH($A10,kluci!$A$1:$A$361,0),2))</f>
        <v>Karásek Petr</v>
      </c>
      <c r="E10" s="67">
        <f>IF(ISBLANK($A10),"",INDEX(kluci!$A$1:$F$361,MATCH($A10,kluci!$A$1:$A$361,0),3))</f>
        <v>2014</v>
      </c>
      <c r="F10" s="67" t="str">
        <f>IF(ISBLANK($A10),"",INDEX(kluci!$A$1:$F$361,MATCH($A10,kluci!$A$1:$A$361,0),4))</f>
        <v>U11</v>
      </c>
      <c r="G10" s="66" t="str">
        <f>IF(ISBLANK($A10),"",INDEX(kluci!$A$1:$F$361,MATCH($A10,kluci!$A$1:$A$361,0),5))</f>
        <v>Holice KST</v>
      </c>
      <c r="H10" s="68" t="str">
        <f>IF(ISBLANK($A10),"",INDEX(kluci!$A$1:$F$361,MATCH($A10,kluci!$A$1:$A$361,0),6))</f>
        <v>PA</v>
      </c>
      <c r="I10" s="54">
        <v>30</v>
      </c>
      <c r="J10" s="55">
        <v>15</v>
      </c>
      <c r="K10" s="56">
        <v>30</v>
      </c>
      <c r="L10" s="55"/>
      <c r="M10" s="57"/>
      <c r="N10" s="58"/>
      <c r="O10" s="59">
        <v>15</v>
      </c>
      <c r="P10" s="19">
        <f t="shared" si="0"/>
        <v>60</v>
      </c>
    </row>
    <row r="11" spans="1:16" ht="15.6" x14ac:dyDescent="0.3">
      <c r="A11" s="1">
        <v>88096</v>
      </c>
      <c r="B11" s="53" t="s">
        <v>14</v>
      </c>
      <c r="C11" s="13" t="s">
        <v>610</v>
      </c>
      <c r="D11" s="66" t="str">
        <f>IF(ISBLANK($A11),"",INDEX(kluci!$A$1:$F$361,MATCH($A11,kluci!$A$1:$A$361,0),2))</f>
        <v>Luběna Ondra</v>
      </c>
      <c r="E11" s="67">
        <f>IF(ISBLANK($A11),"",INDEX(kluci!$A$1:$F$361,MATCH($A11,kluci!$A$1:$A$361,0),3))</f>
        <v>2016</v>
      </c>
      <c r="F11" s="67" t="str">
        <f>IF(ISBLANK($A11),"",INDEX(kluci!$A$1:$F$361,MATCH($A11,kluci!$A$1:$A$361,0),4))</f>
        <v>U11</v>
      </c>
      <c r="G11" s="66" t="str">
        <f>IF(ISBLANK($A11),"",INDEX(kluci!$A$1:$F$361,MATCH($A11,kluci!$A$1:$A$361,0),5))</f>
        <v>Dvůr Králové n/L</v>
      </c>
      <c r="H11" s="68" t="str">
        <f>IF(ISBLANK($A11),"",INDEX(kluci!$A$1:$F$361,MATCH($A11,kluci!$A$1:$A$361,0),6))</f>
        <v>HK</v>
      </c>
      <c r="I11" s="54">
        <v>30</v>
      </c>
      <c r="J11" s="55"/>
      <c r="K11" s="56">
        <v>12</v>
      </c>
      <c r="L11" s="55"/>
      <c r="M11" s="57"/>
      <c r="N11" s="58"/>
      <c r="O11" s="59"/>
      <c r="P11" s="19">
        <f t="shared" si="0"/>
        <v>42</v>
      </c>
    </row>
    <row r="12" spans="1:16" ht="15.6" x14ac:dyDescent="0.3">
      <c r="A12" s="1">
        <v>89030</v>
      </c>
      <c r="B12" s="53" t="s">
        <v>360</v>
      </c>
      <c r="C12" s="13" t="s">
        <v>610</v>
      </c>
      <c r="D12" s="66" t="str">
        <f>IF(ISBLANK($A12),"",INDEX(kluci!$A$1:$F$361,MATCH($A12,kluci!$A$1:$A$361,0),2))</f>
        <v>Malý Vítek</v>
      </c>
      <c r="E12" s="67">
        <f>IF(ISBLANK($A12),"",INDEX(kluci!$A$1:$F$361,MATCH($A12,kluci!$A$1:$A$361,0),3))</f>
        <v>2015</v>
      </c>
      <c r="F12" s="67" t="str">
        <f>IF(ISBLANK($A12),"",INDEX(kluci!$A$1:$F$361,MATCH($A12,kluci!$A$1:$A$361,0),4))</f>
        <v>U11</v>
      </c>
      <c r="G12" s="66" t="str">
        <f>IF(ISBLANK($A12),"",INDEX(kluci!$A$1:$F$361,MATCH($A12,kluci!$A$1:$A$361,0),5))</f>
        <v>Chrudim Sokol</v>
      </c>
      <c r="H12" s="68" t="str">
        <f>IF(ISBLANK($A12),"",INDEX(kluci!$A$1:$F$361,MATCH($A12,kluci!$A$1:$A$361,0),6))</f>
        <v>PA</v>
      </c>
      <c r="I12" s="54">
        <v>15</v>
      </c>
      <c r="J12" s="55">
        <v>15</v>
      </c>
      <c r="K12" s="56">
        <v>15</v>
      </c>
      <c r="L12" s="55"/>
      <c r="M12" s="57"/>
      <c r="N12" s="58"/>
      <c r="O12" s="59">
        <v>15</v>
      </c>
      <c r="P12" s="19">
        <f t="shared" si="0"/>
        <v>30</v>
      </c>
    </row>
    <row r="13" spans="1:16" ht="15.6" x14ac:dyDescent="0.3">
      <c r="A13" s="1">
        <v>86615</v>
      </c>
      <c r="B13" s="53" t="s">
        <v>360</v>
      </c>
      <c r="C13" s="13" t="s">
        <v>610</v>
      </c>
      <c r="D13" s="66" t="str">
        <f>IF(ISBLANK($A13),"",INDEX(kluci!$A$1:$F$361,MATCH($A13,kluci!$A$1:$A$361,0),2))</f>
        <v>Sýkora Marek</v>
      </c>
      <c r="E13" s="67">
        <f>IF(ISBLANK($A13),"",INDEX(kluci!$A$1:$F$361,MATCH($A13,kluci!$A$1:$A$361,0),3))</f>
        <v>2016</v>
      </c>
      <c r="F13" s="67" t="str">
        <f>IF(ISBLANK($A13),"",INDEX(kluci!$A$1:$F$361,MATCH($A13,kluci!$A$1:$A$361,0),4))</f>
        <v>U11</v>
      </c>
      <c r="G13" s="66" t="str">
        <f>IF(ISBLANK($A13),"",INDEX(kluci!$A$1:$F$361,MATCH($A13,kluci!$A$1:$A$361,0),5))</f>
        <v>Lanškroun TJ</v>
      </c>
      <c r="H13" s="68" t="str">
        <f>IF(ISBLANK($A13),"",INDEX(kluci!$A$1:$F$361,MATCH($A13,kluci!$A$1:$A$361,0),6))</f>
        <v>PA</v>
      </c>
      <c r="I13" s="54">
        <v>15</v>
      </c>
      <c r="J13" s="55">
        <v>15</v>
      </c>
      <c r="K13" s="56">
        <v>15</v>
      </c>
      <c r="L13" s="55"/>
      <c r="M13" s="57"/>
      <c r="N13" s="58"/>
      <c r="O13" s="59">
        <v>15</v>
      </c>
      <c r="P13" s="19">
        <f t="shared" si="0"/>
        <v>30</v>
      </c>
    </row>
    <row r="14" spans="1:16" ht="15.6" x14ac:dyDescent="0.3">
      <c r="A14" s="1">
        <v>87670</v>
      </c>
      <c r="B14" s="53" t="s">
        <v>529</v>
      </c>
      <c r="C14" s="13" t="s">
        <v>610</v>
      </c>
      <c r="D14" s="66" t="str">
        <f>IF(ISBLANK($A14),"",INDEX(kluci!$A$1:$F$361,MATCH($A14,kluci!$A$1:$A$361,0),2))</f>
        <v>Rambousek Matouš</v>
      </c>
      <c r="E14" s="67">
        <f>IF(ISBLANK($A14),"",INDEX(kluci!$A$1:$F$361,MATCH($A14,kluci!$A$1:$A$361,0),3))</f>
        <v>2014</v>
      </c>
      <c r="F14" s="67" t="str">
        <f>IF(ISBLANK($A14),"",INDEX(kluci!$A$1:$F$361,MATCH($A14,kluci!$A$1:$A$361,0),4))</f>
        <v>U11</v>
      </c>
      <c r="G14" s="66" t="str">
        <f>IF(ISBLANK($A14),"",INDEX(kluci!$A$1:$F$361,MATCH($A14,kluci!$A$1:$A$361,0),5))</f>
        <v>Holice KST</v>
      </c>
      <c r="H14" s="68" t="str">
        <f>IF(ISBLANK($A14),"",INDEX(kluci!$A$1:$F$361,MATCH($A14,kluci!$A$1:$A$361,0),6))</f>
        <v>PA</v>
      </c>
      <c r="I14" s="54">
        <v>30</v>
      </c>
      <c r="J14" s="55"/>
      <c r="K14" s="56"/>
      <c r="L14" s="55"/>
      <c r="M14" s="57"/>
      <c r="N14" s="58"/>
      <c r="O14" s="59"/>
      <c r="P14" s="19">
        <f t="shared" si="0"/>
        <v>30</v>
      </c>
    </row>
    <row r="15" spans="1:16" ht="15.6" x14ac:dyDescent="0.3">
      <c r="A15" s="1">
        <v>80568</v>
      </c>
      <c r="B15" s="53" t="s">
        <v>529</v>
      </c>
      <c r="C15" s="13" t="s">
        <v>611</v>
      </c>
      <c r="D15" s="66" t="str">
        <f>IF(ISBLANK($A15),"",INDEX(kluci!$A$1:$F$361,MATCH($A15,kluci!$A$1:$A$361,0),2))</f>
        <v>Koubek Šimon</v>
      </c>
      <c r="E15" s="67">
        <f>IF(ISBLANK($A15),"",INDEX(kluci!$A$1:$F$361,MATCH($A15,kluci!$A$1:$A$361,0),3))</f>
        <v>2014</v>
      </c>
      <c r="F15" s="67" t="str">
        <f>IF(ISBLANK($A15),"",INDEX(kluci!$A$1:$F$361,MATCH($A15,kluci!$A$1:$A$361,0),4))</f>
        <v>U11</v>
      </c>
      <c r="G15" s="66" t="str">
        <f>IF(ISBLANK($A15),"",INDEX(kluci!$A$1:$F$361,MATCH($A15,kluci!$A$1:$A$361,0),5))</f>
        <v>Holice KST</v>
      </c>
      <c r="H15" s="68" t="str">
        <f>IF(ISBLANK($A15),"",INDEX(kluci!$A$1:$F$361,MATCH($A15,kluci!$A$1:$A$361,0),6))</f>
        <v>PA</v>
      </c>
      <c r="I15" s="54"/>
      <c r="J15" s="55">
        <v>15</v>
      </c>
      <c r="K15" s="56">
        <v>15</v>
      </c>
      <c r="L15" s="55"/>
      <c r="M15" s="57"/>
      <c r="N15" s="58"/>
      <c r="O15" s="59"/>
      <c r="P15" s="19">
        <f t="shared" si="0"/>
        <v>30</v>
      </c>
    </row>
    <row r="16" spans="1:16" ht="15.6" x14ac:dyDescent="0.3">
      <c r="A16" s="1">
        <v>85833</v>
      </c>
      <c r="B16" s="53" t="s">
        <v>477</v>
      </c>
      <c r="C16" s="13" t="s">
        <v>611</v>
      </c>
      <c r="D16" s="66" t="str">
        <f>IF(ISBLANK($A16),"",INDEX(kluci!$A$1:$F$361,MATCH($A16,kluci!$A$1:$A$361,0),2))</f>
        <v>Doležal Jan</v>
      </c>
      <c r="E16" s="67">
        <f>IF(ISBLANK($A16),"",INDEX(kluci!$A$1:$F$361,MATCH($A16,kluci!$A$1:$A$361,0),3))</f>
        <v>2014</v>
      </c>
      <c r="F16" s="67" t="str">
        <f>IF(ISBLANK($A16),"",INDEX(kluci!$A$1:$F$361,MATCH($A16,kluci!$A$1:$A$361,0),4))</f>
        <v>U11</v>
      </c>
      <c r="G16" s="66" t="str">
        <f>IF(ISBLANK($A16),"",INDEX(kluci!$A$1:$F$361,MATCH($A16,kluci!$A$1:$A$361,0),5))</f>
        <v>TJ Sokol PP H. Králové 2</v>
      </c>
      <c r="H16" s="68" t="str">
        <f>IF(ISBLANK($A16),"",INDEX(kluci!$A$1:$F$361,MATCH($A16,kluci!$A$1:$A$361,0),6))</f>
        <v>HK</v>
      </c>
      <c r="I16" s="54">
        <v>15</v>
      </c>
      <c r="J16" s="55"/>
      <c r="K16" s="56"/>
      <c r="L16" s="55"/>
      <c r="M16" s="57"/>
      <c r="N16" s="58"/>
      <c r="O16" s="59"/>
      <c r="P16" s="19">
        <f t="shared" si="0"/>
        <v>15</v>
      </c>
    </row>
    <row r="17" spans="1:16" ht="15.6" x14ac:dyDescent="0.3">
      <c r="A17" s="1">
        <v>84791</v>
      </c>
      <c r="B17" s="53" t="s">
        <v>477</v>
      </c>
      <c r="C17" s="13" t="s">
        <v>611</v>
      </c>
      <c r="D17" s="66" t="str">
        <f>IF(ISBLANK($A17),"",INDEX(kluci!$A$1:$F$361,MATCH($A17,kluci!$A$1:$A$361,0),2))</f>
        <v>Tran Duc Minh</v>
      </c>
      <c r="E17" s="67">
        <f>IF(ISBLANK($A17),"",INDEX(kluci!$A$1:$F$361,MATCH($A17,kluci!$A$1:$A$361,0),3))</f>
        <v>2014</v>
      </c>
      <c r="F17" s="67" t="str">
        <f>IF(ISBLANK($A17),"",INDEX(kluci!$A$1:$F$361,MATCH($A17,kluci!$A$1:$A$361,0),4))</f>
        <v>U11</v>
      </c>
      <c r="G17" s="66" t="str">
        <f>IF(ISBLANK($A17),"",INDEX(kluci!$A$1:$F$361,MATCH($A17,kluci!$A$1:$A$361,0),5))</f>
        <v>Lanškroun TJ</v>
      </c>
      <c r="H17" s="68" t="str">
        <f>IF(ISBLANK($A17),"",INDEX(kluci!$A$1:$F$361,MATCH($A17,kluci!$A$1:$A$361,0),6))</f>
        <v>PA</v>
      </c>
      <c r="I17" s="54">
        <v>15</v>
      </c>
      <c r="J17" s="55"/>
      <c r="K17" s="56"/>
      <c r="L17" s="55"/>
      <c r="M17" s="57"/>
      <c r="N17" s="58"/>
      <c r="O17" s="59"/>
      <c r="P17" s="19">
        <f t="shared" si="0"/>
        <v>15</v>
      </c>
    </row>
    <row r="18" spans="1:16" ht="15.6" x14ac:dyDescent="0.3">
      <c r="A18" s="1">
        <v>90012</v>
      </c>
      <c r="B18" s="53" t="s">
        <v>20</v>
      </c>
      <c r="C18" s="13"/>
      <c r="D18" s="66" t="str">
        <f>IF(ISBLANK($A18),"",INDEX(kluci!$A$1:$F$361,MATCH($A18,kluci!$A$1:$A$361,0),2))</f>
        <v>Kopecký Maxmilián</v>
      </c>
      <c r="E18" s="67">
        <f>IF(ISBLANK($A18),"",INDEX(kluci!$A$1:$F$361,MATCH($A18,kluci!$A$1:$A$361,0),3))</f>
        <v>2015</v>
      </c>
      <c r="F18" s="67" t="str">
        <f>IF(ISBLANK($A18),"",INDEX(kluci!$A$1:$F$361,MATCH($A18,kluci!$A$1:$A$361,0),4))</f>
        <v>U11</v>
      </c>
      <c r="G18" s="66" t="str">
        <f>IF(ISBLANK($A18),"",INDEX(kluci!$A$1:$F$361,MATCH($A18,kluci!$A$1:$A$361,0),5))</f>
        <v>Chrudim Sokol</v>
      </c>
      <c r="H18" s="68" t="str">
        <f>IF(ISBLANK($A18),"",INDEX(kluci!$A$1:$F$361,MATCH($A18,kluci!$A$1:$A$361,0),6))</f>
        <v>PA</v>
      </c>
      <c r="I18" s="54"/>
      <c r="J18" s="55"/>
      <c r="K18" s="56">
        <v>12</v>
      </c>
      <c r="L18" s="55"/>
      <c r="M18" s="57"/>
      <c r="N18" s="58"/>
      <c r="O18" s="59"/>
      <c r="P18" s="19">
        <f t="shared" si="0"/>
        <v>12</v>
      </c>
    </row>
    <row r="19" spans="1:16" ht="15.6" x14ac:dyDescent="0.3">
      <c r="A19" s="1">
        <v>89015</v>
      </c>
      <c r="B19" s="53" t="s">
        <v>19</v>
      </c>
      <c r="C19" s="13" t="s">
        <v>20</v>
      </c>
      <c r="D19" s="66" t="str">
        <f>IF(ISBLANK($A19),"",INDEX(kluci!$A$1:$F$361,MATCH($A19,kluci!$A$1:$A$361,0),2))</f>
        <v>Ruda Matěj</v>
      </c>
      <c r="E19" s="67">
        <f>IF(ISBLANK($A19),"",INDEX(kluci!$A$1:$F$361,MATCH($A19,kluci!$A$1:$A$361,0),3))</f>
        <v>2014</v>
      </c>
      <c r="F19" s="67" t="str">
        <f>IF(ISBLANK($A19),"",INDEX(kluci!$A$1:$F$361,MATCH($A19,kluci!$A$1:$A$361,0),4))</f>
        <v>U11</v>
      </c>
      <c r="G19" s="66" t="str">
        <f>IF(ISBLANK($A19),"",INDEX(kluci!$A$1:$F$361,MATCH($A19,kluci!$A$1:$A$361,0),5))</f>
        <v>Stěžery Sokol</v>
      </c>
      <c r="H19" s="68" t="str">
        <f>IF(ISBLANK($A19),"",INDEX(kluci!$A$1:$F$361,MATCH($A19,kluci!$A$1:$A$361,0),6))</f>
        <v>HK</v>
      </c>
      <c r="I19" s="54">
        <v>8</v>
      </c>
      <c r="J19" s="55"/>
      <c r="K19" s="56"/>
      <c r="L19" s="55"/>
      <c r="M19" s="57"/>
      <c r="N19" s="58"/>
      <c r="O19" s="59"/>
      <c r="P19" s="19">
        <f t="shared" si="0"/>
        <v>8</v>
      </c>
    </row>
    <row r="20" spans="1:16" ht="15.6" x14ac:dyDescent="0.3">
      <c r="A20" s="1">
        <v>89570</v>
      </c>
      <c r="B20" s="53" t="s">
        <v>662</v>
      </c>
      <c r="C20" s="13" t="s">
        <v>612</v>
      </c>
      <c r="D20" s="66" t="str">
        <f>IF(ISBLANK($A20),"",INDEX(kluci!$A$1:$F$361,MATCH($A20,kluci!$A$1:$A$361,0),2))</f>
        <v>Novák Antonín</v>
      </c>
      <c r="E20" s="67">
        <f>IF(ISBLANK($A20),"",INDEX(kluci!$A$1:$F$361,MATCH($A20,kluci!$A$1:$A$361,0),3))</f>
        <v>2014</v>
      </c>
      <c r="F20" s="67" t="str">
        <f>IF(ISBLANK($A20),"",INDEX(kluci!$A$1:$F$361,MATCH($A20,kluci!$A$1:$A$361,0),4))</f>
        <v>U11</v>
      </c>
      <c r="G20" s="66" t="str">
        <f>IF(ISBLANK($A20),"",INDEX(kluci!$A$1:$F$361,MATCH($A20,kluci!$A$1:$A$361,0),5))</f>
        <v>Ústí nad Orlicí TTC</v>
      </c>
      <c r="H20" s="68" t="str">
        <f>IF(ISBLANK($A20),"",INDEX(kluci!$A$1:$F$361,MATCH($A20,kluci!$A$1:$A$361,0),6))</f>
        <v>PA</v>
      </c>
      <c r="I20" s="54"/>
      <c r="J20" s="55">
        <v>6</v>
      </c>
      <c r="K20" s="56">
        <v>0</v>
      </c>
      <c r="L20" s="55"/>
      <c r="M20" s="57"/>
      <c r="N20" s="58"/>
      <c r="O20" s="59"/>
      <c r="P20" s="19">
        <f t="shared" si="0"/>
        <v>6</v>
      </c>
    </row>
    <row r="21" spans="1:16" ht="15.6" x14ac:dyDescent="0.3">
      <c r="A21" s="1">
        <v>87871</v>
      </c>
      <c r="B21" s="53" t="s">
        <v>662</v>
      </c>
      <c r="C21" s="13" t="s">
        <v>612</v>
      </c>
      <c r="D21" s="66" t="str">
        <f>IF(ISBLANK($A21),"",INDEX(kluci!$A$1:$F$361,MATCH($A21,kluci!$A$1:$A$361,0),2))</f>
        <v>Tran Tien Dat</v>
      </c>
      <c r="E21" s="67">
        <f>IF(ISBLANK($A21),"",INDEX(kluci!$A$1:$F$361,MATCH($A21,kluci!$A$1:$A$361,0),3))</f>
        <v>2016</v>
      </c>
      <c r="F21" s="67" t="str">
        <f>IF(ISBLANK($A21),"",INDEX(kluci!$A$1:$F$361,MATCH($A21,kluci!$A$1:$A$361,0),4))</f>
        <v>U11</v>
      </c>
      <c r="G21" s="66" t="str">
        <f>IF(ISBLANK($A21),"",INDEX(kluci!$A$1:$F$361,MATCH($A21,kluci!$A$1:$A$361,0),5))</f>
        <v>Lanškroun TJ</v>
      </c>
      <c r="H21" s="68" t="str">
        <f>IF(ISBLANK($A21),"",INDEX(kluci!$A$1:$F$361,MATCH($A21,kluci!$A$1:$A$361,0),6))</f>
        <v>PA</v>
      </c>
      <c r="I21" s="54">
        <v>6</v>
      </c>
      <c r="J21" s="55"/>
      <c r="K21" s="56"/>
      <c r="L21" s="55"/>
      <c r="M21" s="57"/>
      <c r="N21" s="58"/>
      <c r="O21" s="59"/>
      <c r="P21" s="19">
        <f t="shared" si="0"/>
        <v>6</v>
      </c>
    </row>
    <row r="22" spans="1:16" ht="15.6" x14ac:dyDescent="0.3">
      <c r="A22" s="1">
        <v>88882</v>
      </c>
      <c r="B22" s="53" t="s">
        <v>662</v>
      </c>
      <c r="C22" s="13" t="s">
        <v>612</v>
      </c>
      <c r="D22" s="66" t="str">
        <f>IF(ISBLANK($A22),"",INDEX(kluci!$A$1:$F$361,MATCH($A22,kluci!$A$1:$A$361,0),2))</f>
        <v>Galina Michal</v>
      </c>
      <c r="E22" s="67">
        <f>IF(ISBLANK($A22),"",INDEX(kluci!$A$1:$F$361,MATCH($A22,kluci!$A$1:$A$361,0),3))</f>
        <v>2016</v>
      </c>
      <c r="F22" s="67" t="str">
        <f>IF(ISBLANK($A22),"",INDEX(kluci!$A$1:$F$361,MATCH($A22,kluci!$A$1:$A$361,0),4))</f>
        <v>U11</v>
      </c>
      <c r="G22" s="66" t="str">
        <f>IF(ISBLANK($A22),"",INDEX(kluci!$A$1:$F$361,MATCH($A22,kluci!$A$1:$A$361,0),5))</f>
        <v>TJ Sokol PP H. Králové 2</v>
      </c>
      <c r="H22" s="68" t="str">
        <f>IF(ISBLANK($A22),"",INDEX(kluci!$A$1:$F$361,MATCH($A22,kluci!$A$1:$A$361,0),6))</f>
        <v>HK</v>
      </c>
      <c r="I22" s="54">
        <v>4</v>
      </c>
      <c r="J22" s="55">
        <v>2</v>
      </c>
      <c r="K22" s="56"/>
      <c r="L22" s="55"/>
      <c r="M22" s="57"/>
      <c r="N22" s="58"/>
      <c r="O22" s="59"/>
      <c r="P22" s="19">
        <f t="shared" si="0"/>
        <v>6</v>
      </c>
    </row>
    <row r="23" spans="1:16" ht="15.75" x14ac:dyDescent="0.25">
      <c r="A23" s="1">
        <v>80093</v>
      </c>
      <c r="B23" s="53" t="s">
        <v>662</v>
      </c>
      <c r="C23" s="13"/>
      <c r="D23" s="66" t="str">
        <f>IF(ISBLANK($A23),"",INDEX(kluci!$A$1:$F$361,MATCH($A23,kluci!$A$1:$A$361,0),2))</f>
        <v>Gorol Michael</v>
      </c>
      <c r="E23" s="67">
        <f>IF(ISBLANK($A23),"",INDEX(kluci!$A$1:$F$361,MATCH($A23,kluci!$A$1:$A$361,0),3))</f>
        <v>2016</v>
      </c>
      <c r="F23" s="67" t="str">
        <f>IF(ISBLANK($A23),"",INDEX(kluci!$A$1:$F$361,MATCH($A23,kluci!$A$1:$A$361,0),4))</f>
        <v>U11</v>
      </c>
      <c r="G23" s="66" t="str">
        <f>IF(ISBLANK($A23),"",INDEX(kluci!$A$1:$F$361,MATCH($A23,kluci!$A$1:$A$361,0),5))</f>
        <v>Josefov Sokol</v>
      </c>
      <c r="H23" s="68" t="str">
        <f>IF(ISBLANK($A23),"",INDEX(kluci!$A$1:$F$361,MATCH($A23,kluci!$A$1:$A$361,0),6))</f>
        <v>HK</v>
      </c>
      <c r="I23" s="54"/>
      <c r="J23" s="55"/>
      <c r="K23" s="56">
        <v>6</v>
      </c>
      <c r="L23" s="55"/>
      <c r="M23" s="57"/>
      <c r="N23" s="58"/>
      <c r="O23" s="59"/>
      <c r="P23" s="19">
        <f t="shared" si="0"/>
        <v>6</v>
      </c>
    </row>
    <row r="24" spans="1:16" ht="15.75" x14ac:dyDescent="0.25">
      <c r="A24" s="1">
        <v>89437</v>
      </c>
      <c r="B24" s="53" t="s">
        <v>54</v>
      </c>
      <c r="C24" s="13" t="s">
        <v>417</v>
      </c>
      <c r="D24" s="66" t="str">
        <f>IF(ISBLANK($A24),"",INDEX(kluci!$A$1:$F$361,MATCH($A24,kluci!$A$1:$A$361,0),2))</f>
        <v>Pavlovec Marek</v>
      </c>
      <c r="E24" s="67">
        <f>IF(ISBLANK($A24),"",INDEX(kluci!$A$1:$F$361,MATCH($A24,kluci!$A$1:$A$361,0),3))</f>
        <v>2015</v>
      </c>
      <c r="F24" s="67" t="str">
        <f>IF(ISBLANK($A24),"",INDEX(kluci!$A$1:$F$361,MATCH($A24,kluci!$A$1:$A$361,0),4))</f>
        <v>U11</v>
      </c>
      <c r="G24" s="66" t="str">
        <f>IF(ISBLANK($A24),"",INDEX(kluci!$A$1:$F$361,MATCH($A24,kluci!$A$1:$A$361,0),5))</f>
        <v>Montas Hradec Králové</v>
      </c>
      <c r="H24" s="68" t="str">
        <f>IF(ISBLANK($A24),"",INDEX(kluci!$A$1:$F$361,MATCH($A24,kluci!$A$1:$A$361,0),6))</f>
        <v>HK</v>
      </c>
      <c r="I24" s="54">
        <v>2</v>
      </c>
      <c r="J24" s="55">
        <v>3</v>
      </c>
      <c r="K24" s="56">
        <v>2</v>
      </c>
      <c r="L24" s="55"/>
      <c r="M24" s="57"/>
      <c r="N24" s="58"/>
      <c r="O24" s="59">
        <v>2</v>
      </c>
      <c r="P24" s="19">
        <f t="shared" si="0"/>
        <v>5</v>
      </c>
    </row>
    <row r="25" spans="1:16" ht="15.6" x14ac:dyDescent="0.3">
      <c r="A25" s="1">
        <v>84189</v>
      </c>
      <c r="B25" s="53" t="s">
        <v>514</v>
      </c>
      <c r="C25" s="13" t="s">
        <v>417</v>
      </c>
      <c r="D25" s="66" t="str">
        <f>IF(ISBLANK($A25),"",INDEX(kluci!$A$1:$F$361,MATCH($A25,kluci!$A$1:$A$361,0),2))</f>
        <v>Novák Aleš</v>
      </c>
      <c r="E25" s="67">
        <f>IF(ISBLANK($A25),"",INDEX(kluci!$A$1:$F$361,MATCH($A25,kluci!$A$1:$A$361,0),3))</f>
        <v>2014</v>
      </c>
      <c r="F25" s="67" t="str">
        <f>IF(ISBLANK($A25),"",INDEX(kluci!$A$1:$F$361,MATCH($A25,kluci!$A$1:$A$361,0),4))</f>
        <v>U11</v>
      </c>
      <c r="G25" s="66" t="str">
        <f>IF(ISBLANK($A25),"",INDEX(kluci!$A$1:$F$361,MATCH($A25,kluci!$A$1:$A$361,0),5))</f>
        <v>Ústí nad Orlicí TTC</v>
      </c>
      <c r="H25" s="68" t="str">
        <f>IF(ISBLANK($A25),"",INDEX(kluci!$A$1:$F$361,MATCH($A25,kluci!$A$1:$A$361,0),6))</f>
        <v>PA</v>
      </c>
      <c r="I25" s="54"/>
      <c r="J25" s="55">
        <v>5</v>
      </c>
      <c r="K25" s="56"/>
      <c r="L25" s="55"/>
      <c r="M25" s="57"/>
      <c r="N25" s="58"/>
      <c r="O25" s="59"/>
      <c r="P25" s="19">
        <f t="shared" si="0"/>
        <v>5</v>
      </c>
    </row>
    <row r="26" spans="1:16" ht="15.6" x14ac:dyDescent="0.3">
      <c r="A26" s="1">
        <v>89427</v>
      </c>
      <c r="B26" s="53" t="s">
        <v>514</v>
      </c>
      <c r="C26" s="13" t="s">
        <v>551</v>
      </c>
      <c r="D26" s="66" t="str">
        <f>IF(ISBLANK($A26),"",INDEX(kluci!$A$1:$F$361,MATCH($A26,kluci!$A$1:$A$361,0),2))</f>
        <v>Vepřek Tadeáš</v>
      </c>
      <c r="E26" s="67">
        <f>IF(ISBLANK($A26),"",INDEX(kluci!$A$1:$F$361,MATCH($A26,kluci!$A$1:$A$361,0),3))</f>
        <v>2015</v>
      </c>
      <c r="F26" s="67" t="str">
        <f>IF(ISBLANK($A26),"",INDEX(kluci!$A$1:$F$361,MATCH($A26,kluci!$A$1:$A$361,0),4))</f>
        <v>U11</v>
      </c>
      <c r="G26" s="66" t="str">
        <f>IF(ISBLANK($A26),"",INDEX(kluci!$A$1:$F$361,MATCH($A26,kluci!$A$1:$A$361,0),5))</f>
        <v>Stěžery Sokol</v>
      </c>
      <c r="H26" s="68" t="str">
        <f>IF(ISBLANK($A26),"",INDEX(kluci!$A$1:$F$361,MATCH($A26,kluci!$A$1:$A$361,0),6))</f>
        <v>HK</v>
      </c>
      <c r="I26" s="54">
        <v>2</v>
      </c>
      <c r="J26" s="55">
        <v>1</v>
      </c>
      <c r="K26" s="56">
        <v>2</v>
      </c>
      <c r="L26" s="55"/>
      <c r="M26" s="57"/>
      <c r="N26" s="58"/>
      <c r="O26" s="59"/>
      <c r="P26" s="19">
        <f t="shared" si="0"/>
        <v>5</v>
      </c>
    </row>
    <row r="27" spans="1:16" ht="15.6" x14ac:dyDescent="0.3">
      <c r="A27" s="1">
        <v>90013</v>
      </c>
      <c r="B27" s="53" t="s">
        <v>514</v>
      </c>
      <c r="C27" s="13"/>
      <c r="D27" s="66" t="str">
        <f>IF(ISBLANK($A27),"",INDEX(kluci!$A$1:$F$361,MATCH($A27,kluci!$A$1:$A$361,0),2))</f>
        <v>Veverka Jakub</v>
      </c>
      <c r="E27" s="67">
        <f>IF(ISBLANK($A27),"",INDEX(kluci!$A$1:$F$361,MATCH($A27,kluci!$A$1:$A$361,0),3))</f>
        <v>2014</v>
      </c>
      <c r="F27" s="67" t="str">
        <f>IF(ISBLANK($A27),"",INDEX(kluci!$A$1:$F$361,MATCH($A27,kluci!$A$1:$A$361,0),4))</f>
        <v>U11</v>
      </c>
      <c r="G27" s="66" t="str">
        <f>IF(ISBLANK($A27),"",INDEX(kluci!$A$1:$F$361,MATCH($A27,kluci!$A$1:$A$361,0),5))</f>
        <v>Chrudim Sokol</v>
      </c>
      <c r="H27" s="68" t="str">
        <f>IF(ISBLANK($A27),"",INDEX(kluci!$A$1:$F$361,MATCH($A27,kluci!$A$1:$A$361,0),6))</f>
        <v>PA</v>
      </c>
      <c r="I27" s="54"/>
      <c r="J27" s="55"/>
      <c r="K27" s="56">
        <v>5</v>
      </c>
      <c r="L27" s="55"/>
      <c r="M27" s="57"/>
      <c r="N27" s="58"/>
      <c r="O27" s="59"/>
      <c r="P27" s="19">
        <f t="shared" si="0"/>
        <v>5</v>
      </c>
    </row>
    <row r="28" spans="1:16" ht="15.6" x14ac:dyDescent="0.3">
      <c r="A28" s="1">
        <v>83863</v>
      </c>
      <c r="B28" s="53" t="s">
        <v>493</v>
      </c>
      <c r="C28" s="13" t="s">
        <v>613</v>
      </c>
      <c r="D28" s="66" t="str">
        <f>IF(ISBLANK($A28),"",INDEX(kluci!$A$1:$F$361,MATCH($A28,kluci!$A$1:$A$361,0),2))</f>
        <v>Kratochvíl Filip</v>
      </c>
      <c r="E28" s="67">
        <f>IF(ISBLANK($A28),"",INDEX(kluci!$A$1:$F$361,MATCH($A28,kluci!$A$1:$A$361,0),3))</f>
        <v>2014</v>
      </c>
      <c r="F28" s="67" t="str">
        <f>IF(ISBLANK($A28),"",INDEX(kluci!$A$1:$F$361,MATCH($A28,kluci!$A$1:$A$361,0),4))</f>
        <v>U11</v>
      </c>
      <c r="G28" s="66" t="str">
        <f>IF(ISBLANK($A28),"",INDEX(kluci!$A$1:$F$361,MATCH($A28,kluci!$A$1:$A$361,0),5))</f>
        <v>TJ Sokol PP H. Králové 2</v>
      </c>
      <c r="H28" s="68" t="str">
        <f>IF(ISBLANK($A28),"",INDEX(kluci!$A$1:$F$361,MATCH($A28,kluci!$A$1:$A$361,0),6))</f>
        <v>HK</v>
      </c>
      <c r="I28" s="54">
        <v>2</v>
      </c>
      <c r="J28" s="55">
        <v>0</v>
      </c>
      <c r="K28" s="56">
        <v>1</v>
      </c>
      <c r="L28" s="55"/>
      <c r="M28" s="57"/>
      <c r="N28" s="58"/>
      <c r="O28" s="59">
        <v>0</v>
      </c>
      <c r="P28" s="19">
        <f t="shared" si="0"/>
        <v>3</v>
      </c>
    </row>
    <row r="29" spans="1:16" ht="15.6" x14ac:dyDescent="0.3">
      <c r="A29" s="1">
        <v>87776</v>
      </c>
      <c r="B29" s="53" t="s">
        <v>493</v>
      </c>
      <c r="C29" s="13" t="s">
        <v>551</v>
      </c>
      <c r="D29" s="66" t="str">
        <f>IF(ISBLANK($A29),"",INDEX(kluci!$A$1:$F$361,MATCH($A29,kluci!$A$1:$A$361,0),2))</f>
        <v>Kopecký Mikuláš</v>
      </c>
      <c r="E29" s="67">
        <f>IF(ISBLANK($A29),"",INDEX(kluci!$A$1:$F$361,MATCH($A29,kluci!$A$1:$A$361,0),3))</f>
        <v>2015</v>
      </c>
      <c r="F29" s="67" t="str">
        <f>IF(ISBLANK($A29),"",INDEX(kluci!$A$1:$F$361,MATCH($A29,kluci!$A$1:$A$361,0),4))</f>
        <v>U11</v>
      </c>
      <c r="G29" s="66" t="str">
        <f>IF(ISBLANK($A29),"",INDEX(kluci!$A$1:$F$361,MATCH($A29,kluci!$A$1:$A$361,0),5))</f>
        <v>Josefov Sokol</v>
      </c>
      <c r="H29" s="68" t="str">
        <f>IF(ISBLANK($A29),"",INDEX(kluci!$A$1:$F$361,MATCH($A29,kluci!$A$1:$A$361,0),6))</f>
        <v>HK</v>
      </c>
      <c r="I29" s="54">
        <v>3</v>
      </c>
      <c r="J29" s="55"/>
      <c r="K29" s="56"/>
      <c r="L29" s="55"/>
      <c r="M29" s="57"/>
      <c r="N29" s="58"/>
      <c r="O29" s="59"/>
      <c r="P29" s="19">
        <f t="shared" si="0"/>
        <v>3</v>
      </c>
    </row>
    <row r="30" spans="1:16" ht="15.6" x14ac:dyDescent="0.3">
      <c r="A30" s="1">
        <v>89426</v>
      </c>
      <c r="B30" s="53" t="s">
        <v>312</v>
      </c>
      <c r="C30" s="13" t="s">
        <v>613</v>
      </c>
      <c r="D30" s="66" t="str">
        <f>IF(ISBLANK($A30),"",INDEX(kluci!$A$1:$F$361,MATCH($A30,kluci!$A$1:$A$361,0),2))</f>
        <v>Švasta Patrik</v>
      </c>
      <c r="E30" s="67">
        <f>IF(ISBLANK($A30),"",INDEX(kluci!$A$1:$F$361,MATCH($A30,kluci!$A$1:$A$361,0),3))</f>
        <v>2015</v>
      </c>
      <c r="F30" s="67" t="str">
        <f>IF(ISBLANK($A30),"",INDEX(kluci!$A$1:$F$361,MATCH($A30,kluci!$A$1:$A$361,0),4))</f>
        <v>U11</v>
      </c>
      <c r="G30" s="66" t="str">
        <f>IF(ISBLANK($A30),"",INDEX(kluci!$A$1:$F$361,MATCH($A30,kluci!$A$1:$A$361,0),5))</f>
        <v>Stěžery Sokol</v>
      </c>
      <c r="H30" s="68" t="str">
        <f>IF(ISBLANK($A30),"",INDEX(kluci!$A$1:$F$361,MATCH($A30,kluci!$A$1:$A$361,0),6))</f>
        <v>HK</v>
      </c>
      <c r="I30" s="54">
        <v>1</v>
      </c>
      <c r="J30" s="55">
        <v>1</v>
      </c>
      <c r="K30" s="56"/>
      <c r="L30" s="55"/>
      <c r="M30" s="57"/>
      <c r="N30" s="58"/>
      <c r="O30" s="59"/>
      <c r="P30" s="19">
        <f t="shared" si="0"/>
        <v>2</v>
      </c>
    </row>
    <row r="31" spans="1:16" ht="15.75" x14ac:dyDescent="0.25">
      <c r="A31" s="1">
        <v>89423</v>
      </c>
      <c r="B31" s="53" t="s">
        <v>663</v>
      </c>
      <c r="C31" s="13" t="s">
        <v>143</v>
      </c>
      <c r="D31" s="66" t="str">
        <f>IF(ISBLANK($A31),"",INDEX(kluci!$A$1:$F$361,MATCH($A31,kluci!$A$1:$A$361,0),2))</f>
        <v>Poskonka Viktor</v>
      </c>
      <c r="E31" s="67">
        <f>IF(ISBLANK($A31),"",INDEX(kluci!$A$1:$F$361,MATCH($A31,kluci!$A$1:$A$361,0),3))</f>
        <v>2014</v>
      </c>
      <c r="F31" s="67" t="str">
        <f>IF(ISBLANK($A31),"",INDEX(kluci!$A$1:$F$361,MATCH($A31,kluci!$A$1:$A$361,0),4))</f>
        <v>U11</v>
      </c>
      <c r="G31" s="66" t="str">
        <f>IF(ISBLANK($A31),"",INDEX(kluci!$A$1:$F$361,MATCH($A31,kluci!$A$1:$A$361,0),5))</f>
        <v>Josefov Sokol</v>
      </c>
      <c r="H31" s="68" t="str">
        <f>IF(ISBLANK($A31),"",INDEX(kluci!$A$1:$F$361,MATCH($A31,kluci!$A$1:$A$361,0),6))</f>
        <v>HK</v>
      </c>
      <c r="I31" s="54">
        <v>1</v>
      </c>
      <c r="J31" s="55">
        <v>0</v>
      </c>
      <c r="K31" s="56">
        <v>0</v>
      </c>
      <c r="L31" s="55"/>
      <c r="M31" s="57"/>
      <c r="N31" s="58"/>
      <c r="O31" s="59">
        <v>0</v>
      </c>
      <c r="P31" s="19">
        <f t="shared" si="0"/>
        <v>1</v>
      </c>
    </row>
    <row r="32" spans="1:16" ht="15.6" x14ac:dyDescent="0.3">
      <c r="A32" s="1">
        <v>90028</v>
      </c>
      <c r="B32" s="53" t="s">
        <v>663</v>
      </c>
      <c r="C32" s="13"/>
      <c r="D32" s="66" t="str">
        <f>IF(ISBLANK($A32),"",INDEX(kluci!$A$1:$F$361,MATCH($A32,kluci!$A$1:$A$361,0),2))</f>
        <v>Růžička Richard</v>
      </c>
      <c r="E32" s="67">
        <f>IF(ISBLANK($A32),"",INDEX(kluci!$A$1:$F$361,MATCH($A32,kluci!$A$1:$A$361,0),3))</f>
        <v>2014</v>
      </c>
      <c r="F32" s="67" t="str">
        <f>IF(ISBLANK($A32),"",INDEX(kluci!$A$1:$F$361,MATCH($A32,kluci!$A$1:$A$361,0),4))</f>
        <v>U11</v>
      </c>
      <c r="G32" s="66" t="str">
        <f>IF(ISBLANK($A32),"",INDEX(kluci!$A$1:$F$361,MATCH($A32,kluci!$A$1:$A$361,0),5))</f>
        <v>Montas Hradec Králové</v>
      </c>
      <c r="H32" s="68" t="str">
        <f>IF(ISBLANK($A32),"",INDEX(kluci!$A$1:$F$361,MATCH($A32,kluci!$A$1:$A$361,0),6))</f>
        <v>HK</v>
      </c>
      <c r="I32" s="54"/>
      <c r="J32" s="55"/>
      <c r="K32" s="56">
        <v>1</v>
      </c>
      <c r="L32" s="55"/>
      <c r="M32" s="57"/>
      <c r="N32" s="58"/>
      <c r="O32" s="59"/>
      <c r="P32" s="19">
        <f t="shared" si="0"/>
        <v>1</v>
      </c>
    </row>
    <row r="33" spans="1:16" ht="15.6" x14ac:dyDescent="0.3">
      <c r="A33" s="1">
        <v>86256</v>
      </c>
      <c r="B33" s="53" t="s">
        <v>664</v>
      </c>
      <c r="C33" s="13" t="s">
        <v>515</v>
      </c>
      <c r="D33" s="66" t="str">
        <f>IF(ISBLANK($A33),"",INDEX(kluci!$A$1:$F$361,MATCH($A33,kluci!$A$1:$A$361,0),2))</f>
        <v>Štrobl Elliáš</v>
      </c>
      <c r="E33" s="67">
        <f>IF(ISBLANK($A33),"",INDEX(kluci!$A$1:$F$361,MATCH($A33,kluci!$A$1:$A$361,0),3))</f>
        <v>2018</v>
      </c>
      <c r="F33" s="67" t="str">
        <f>IF(ISBLANK($A33),"",INDEX(kluci!$A$1:$F$361,MATCH($A33,kluci!$A$1:$A$361,0),4))</f>
        <v>U11</v>
      </c>
      <c r="G33" s="66" t="str">
        <f>IF(ISBLANK($A33),"",INDEX(kluci!$A$1:$F$361,MATCH($A33,kluci!$A$1:$A$361,0),5))</f>
        <v>Josefov Sokol</v>
      </c>
      <c r="H33" s="68" t="str">
        <f>IF(ISBLANK($A33),"",INDEX(kluci!$A$1:$F$361,MATCH($A33,kluci!$A$1:$A$361,0),6))</f>
        <v>HK</v>
      </c>
      <c r="I33" s="54">
        <v>0</v>
      </c>
      <c r="J33" s="55">
        <v>0</v>
      </c>
      <c r="K33" s="56">
        <v>0</v>
      </c>
      <c r="L33" s="55"/>
      <c r="M33" s="57"/>
      <c r="N33" s="58"/>
      <c r="O33" s="59">
        <v>0</v>
      </c>
      <c r="P33" s="19">
        <f t="shared" si="0"/>
        <v>0</v>
      </c>
    </row>
    <row r="34" spans="1:16" ht="15.6" x14ac:dyDescent="0.3">
      <c r="A34" s="1">
        <v>89859</v>
      </c>
      <c r="B34" s="53" t="s">
        <v>664</v>
      </c>
      <c r="C34" s="13"/>
      <c r="D34" s="66" t="str">
        <f>IF(ISBLANK($A34),"",INDEX(kluci!$A$1:$F$361,MATCH($A34,kluci!$A$1:$A$361,0),2))</f>
        <v>Kalenda Josef</v>
      </c>
      <c r="E34" s="67">
        <f>IF(ISBLANK($A34),"",INDEX(kluci!$A$1:$F$361,MATCH($A34,kluci!$A$1:$A$361,0),3))</f>
        <v>2017</v>
      </c>
      <c r="F34" s="67" t="str">
        <f>IF(ISBLANK($A34),"",INDEX(kluci!$A$1:$F$361,MATCH($A34,kluci!$A$1:$A$361,0),4))</f>
        <v>U11</v>
      </c>
      <c r="G34" s="66" t="str">
        <f>IF(ISBLANK($A34),"",INDEX(kluci!$A$1:$F$361,MATCH($A34,kluci!$A$1:$A$361,0),5))</f>
        <v>Jaroměř Jiskra</v>
      </c>
      <c r="H34" s="68" t="str">
        <f>IF(ISBLANK($A34),"",INDEX(kluci!$A$1:$F$361,MATCH($A34,kluci!$A$1:$A$361,0),6))</f>
        <v>HK</v>
      </c>
      <c r="I34" s="54"/>
      <c r="J34" s="55"/>
      <c r="K34" s="56">
        <v>0</v>
      </c>
      <c r="L34" s="55"/>
      <c r="M34" s="57"/>
      <c r="N34" s="58"/>
      <c r="O34" s="59"/>
      <c r="P34" s="19">
        <f t="shared" si="0"/>
        <v>0</v>
      </c>
    </row>
    <row r="35" spans="1:16" ht="15.6" x14ac:dyDescent="0.3">
      <c r="A35" s="1">
        <v>83469</v>
      </c>
      <c r="B35" s="53" t="s">
        <v>664</v>
      </c>
      <c r="C35" s="13" t="s">
        <v>515</v>
      </c>
      <c r="D35" s="66" t="str">
        <f>IF(ISBLANK($A35),"",INDEX(kluci!$A$1:$F$361,MATCH($A35,kluci!$A$1:$A$361,0),2))</f>
        <v>Vítek Michael</v>
      </c>
      <c r="E35" s="67">
        <f>IF(ISBLANK($A35),"",INDEX(kluci!$A$1:$F$361,MATCH($A35,kluci!$A$1:$A$361,0),3))</f>
        <v>2018</v>
      </c>
      <c r="F35" s="67" t="str">
        <f>IF(ISBLANK($A35),"",INDEX(kluci!$A$1:$F$361,MATCH($A35,kluci!$A$1:$A$361,0),4))</f>
        <v>U11</v>
      </c>
      <c r="G35" s="66" t="str">
        <f>IF(ISBLANK($A35),"",INDEX(kluci!$A$1:$F$361,MATCH($A35,kluci!$A$1:$A$361,0),5))</f>
        <v>Josefov Sokol</v>
      </c>
      <c r="H35" s="68" t="str">
        <f>IF(ISBLANK($A35),"",INDEX(kluci!$A$1:$F$361,MATCH($A35,kluci!$A$1:$A$361,0),6))</f>
        <v>HK</v>
      </c>
      <c r="I35" s="54">
        <v>0</v>
      </c>
      <c r="J35" s="55">
        <v>0</v>
      </c>
      <c r="K35" s="56"/>
      <c r="L35" s="55"/>
      <c r="M35" s="57"/>
      <c r="N35" s="58"/>
      <c r="O35" s="59"/>
      <c r="P35" s="19">
        <f t="shared" si="0"/>
        <v>0</v>
      </c>
    </row>
    <row r="36" spans="1:16" ht="15.6" x14ac:dyDescent="0.3">
      <c r="A36" s="1">
        <v>87825</v>
      </c>
      <c r="B36" s="53" t="s">
        <v>664</v>
      </c>
      <c r="C36" s="13" t="s">
        <v>515</v>
      </c>
      <c r="D36" s="66" t="str">
        <f>IF(ISBLANK($A36),"",INDEX(kluci!$A$1:$F$361,MATCH($A36,kluci!$A$1:$A$361,0),2))</f>
        <v>Jukl Petr</v>
      </c>
      <c r="E36" s="67">
        <f>IF(ISBLANK($A36),"",INDEX(kluci!$A$1:$F$361,MATCH($A36,kluci!$A$1:$A$361,0),3))</f>
        <v>2014</v>
      </c>
      <c r="F36" s="67" t="str">
        <f>IF(ISBLANK($A36),"",INDEX(kluci!$A$1:$F$361,MATCH($A36,kluci!$A$1:$A$361,0),4))</f>
        <v>U11</v>
      </c>
      <c r="G36" s="66" t="str">
        <f>IF(ISBLANK($A36),"",INDEX(kluci!$A$1:$F$361,MATCH($A36,kluci!$A$1:$A$361,0),5))</f>
        <v>Jaroměř Jiskra</v>
      </c>
      <c r="H36" s="68" t="str">
        <f>IF(ISBLANK($A36),"",INDEX(kluci!$A$1:$F$361,MATCH($A36,kluci!$A$1:$A$361,0),6))</f>
        <v>HK</v>
      </c>
      <c r="I36" s="54">
        <v>0</v>
      </c>
      <c r="J36" s="55"/>
      <c r="K36" s="56">
        <v>0</v>
      </c>
      <c r="L36" s="55"/>
      <c r="M36" s="57"/>
      <c r="N36" s="58"/>
      <c r="O36" s="59"/>
      <c r="P36" s="19">
        <f t="shared" si="0"/>
        <v>0</v>
      </c>
    </row>
    <row r="37" spans="1:16" ht="15.6" hidden="1" x14ac:dyDescent="0.3">
      <c r="A37" s="1">
        <v>86737</v>
      </c>
      <c r="B37" s="53"/>
      <c r="C37" s="13"/>
      <c r="D37" s="66" t="str">
        <f>IF(ISBLANK($A37),"",INDEX(kluci!$A$1:$F$361,MATCH($A37,kluci!$A$1:$A$361,0),2))</f>
        <v>Kaplan Jan</v>
      </c>
      <c r="E37" s="67">
        <f>IF(ISBLANK($A37),"",INDEX(kluci!$A$1:$F$361,MATCH($A37,kluci!$A$1:$A$361,0),3))</f>
        <v>2014</v>
      </c>
      <c r="F37" s="67" t="str">
        <f>IF(ISBLANK($A37),"",INDEX(kluci!$A$1:$F$361,MATCH($A37,kluci!$A$1:$A$361,0),4))</f>
        <v>U11</v>
      </c>
      <c r="G37" s="66" t="str">
        <f>IF(ISBLANK($A37),"",INDEX(kluci!$A$1:$F$361,MATCH($A37,kluci!$A$1:$A$361,0),5))</f>
        <v>Lanškroun TJ</v>
      </c>
      <c r="H37" s="68" t="str">
        <f>IF(ISBLANK($A37),"",INDEX(kluci!$A$1:$F$361,MATCH($A37,kluci!$A$1:$A$361,0),6))</f>
        <v>PA</v>
      </c>
      <c r="I37" s="54"/>
      <c r="J37" s="55"/>
      <c r="K37" s="56"/>
      <c r="L37" s="55"/>
      <c r="M37" s="57"/>
      <c r="N37" s="58"/>
      <c r="O37" s="59"/>
      <c r="P37" s="19">
        <f t="shared" si="0"/>
        <v>0</v>
      </c>
    </row>
    <row r="38" spans="1:16" ht="15.6" hidden="1" x14ac:dyDescent="0.3">
      <c r="A38" s="1">
        <v>81505</v>
      </c>
      <c r="B38" s="53"/>
      <c r="C38" s="13"/>
      <c r="D38" s="66" t="str">
        <f>IF(ISBLANK($A38),"",INDEX(kluci!$A$1:$F$361,MATCH($A38,kluci!$A$1:$A$361,0),2))</f>
        <v>Boháč Adam</v>
      </c>
      <c r="E38" s="67">
        <f>IF(ISBLANK($A38),"",INDEX(kluci!$A$1:$F$361,MATCH($A38,kluci!$A$1:$A$361,0),3))</f>
        <v>2014</v>
      </c>
      <c r="F38" s="67" t="str">
        <f>IF(ISBLANK($A38),"",INDEX(kluci!$A$1:$F$361,MATCH($A38,kluci!$A$1:$A$361,0),4))</f>
        <v>U11</v>
      </c>
      <c r="G38" s="66" t="str">
        <f>IF(ISBLANK($A38),"",INDEX(kluci!$A$1:$F$361,MATCH($A38,kluci!$A$1:$A$361,0),5))</f>
        <v>Holice KST</v>
      </c>
      <c r="H38" s="68" t="str">
        <f>IF(ISBLANK($A38),"",INDEX(kluci!$A$1:$F$361,MATCH($A38,kluci!$A$1:$A$361,0),6))</f>
        <v>PA</v>
      </c>
      <c r="I38" s="54"/>
      <c r="J38" s="55"/>
      <c r="K38" s="56"/>
      <c r="L38" s="55"/>
      <c r="M38" s="57"/>
      <c r="N38" s="58"/>
      <c r="O38" s="59"/>
      <c r="P38" s="19">
        <f t="shared" si="0"/>
        <v>0</v>
      </c>
    </row>
    <row r="39" spans="1:16" ht="15.6" hidden="1" x14ac:dyDescent="0.3">
      <c r="A39" s="1">
        <v>85833</v>
      </c>
      <c r="B39" s="53"/>
      <c r="C39" s="13"/>
      <c r="D39" s="66" t="str">
        <f>IF(ISBLANK($A39),"",INDEX(kluci!$A$1:$F$361,MATCH($A39,kluci!$A$1:$A$361,0),2))</f>
        <v>Doležal Jan</v>
      </c>
      <c r="E39" s="67">
        <f>IF(ISBLANK($A39),"",INDEX(kluci!$A$1:$F$361,MATCH($A39,kluci!$A$1:$A$361,0),3))</f>
        <v>2014</v>
      </c>
      <c r="F39" s="67" t="str">
        <f>IF(ISBLANK($A39),"",INDEX(kluci!$A$1:$F$361,MATCH($A39,kluci!$A$1:$A$361,0),4))</f>
        <v>U11</v>
      </c>
      <c r="G39" s="66" t="str">
        <f>IF(ISBLANK($A39),"",INDEX(kluci!$A$1:$F$361,MATCH($A39,kluci!$A$1:$A$361,0),5))</f>
        <v>TJ Sokol PP H. Králové 2</v>
      </c>
      <c r="H39" s="68" t="str">
        <f>IF(ISBLANK($A39),"",INDEX(kluci!$A$1:$F$361,MATCH($A39,kluci!$A$1:$A$361,0),6))</f>
        <v>HK</v>
      </c>
      <c r="I39" s="54"/>
      <c r="J39" s="55"/>
      <c r="K39" s="56"/>
      <c r="L39" s="55"/>
      <c r="M39" s="57"/>
      <c r="N39" s="58"/>
      <c r="O39" s="59"/>
      <c r="P39" s="19">
        <f t="shared" si="0"/>
        <v>0</v>
      </c>
    </row>
    <row r="40" spans="1:16" ht="15.6" hidden="1" x14ac:dyDescent="0.3">
      <c r="A40" s="1">
        <v>85537</v>
      </c>
      <c r="B40" s="53"/>
      <c r="C40" s="13"/>
      <c r="D40" s="66" t="str">
        <f>IF(ISBLANK($A40),"",INDEX(kluci!$A$1:$F$361,MATCH($A40,kluci!$A$1:$A$361,0),2))</f>
        <v>Slavík Pavel</v>
      </c>
      <c r="E40" s="67">
        <f>IF(ISBLANK($A40),"",INDEX(kluci!$A$1:$F$361,MATCH($A40,kluci!$A$1:$A$361,0),3))</f>
        <v>2014</v>
      </c>
      <c r="F40" s="67" t="str">
        <f>IF(ISBLANK($A40),"",INDEX(kluci!$A$1:$F$361,MATCH($A40,kluci!$A$1:$A$361,0),4))</f>
        <v>U11</v>
      </c>
      <c r="G40" s="66" t="str">
        <f>IF(ISBLANK($A40),"",INDEX(kluci!$A$1:$F$361,MATCH($A40,kluci!$A$1:$A$361,0),5))</f>
        <v>Chrast</v>
      </c>
      <c r="H40" s="68" t="str">
        <f>IF(ISBLANK($A40),"",INDEX(kluci!$A$1:$F$361,MATCH($A40,kluci!$A$1:$A$361,0),6))</f>
        <v>PA</v>
      </c>
      <c r="I40" s="54"/>
      <c r="J40" s="55"/>
      <c r="K40" s="56"/>
      <c r="L40" s="55"/>
      <c r="M40" s="57"/>
      <c r="N40" s="58"/>
      <c r="O40" s="59"/>
      <c r="P40" s="19">
        <f t="shared" si="0"/>
        <v>0</v>
      </c>
    </row>
    <row r="41" spans="1:16" ht="15.6" hidden="1" x14ac:dyDescent="0.3">
      <c r="A41" s="1">
        <v>87890</v>
      </c>
      <c r="B41" s="53"/>
      <c r="C41" s="13"/>
      <c r="D41" s="66" t="str">
        <f>IF(ISBLANK($A41),"",INDEX(kluci!$A$1:$F$361,MATCH($A41,kluci!$A$1:$A$361,0),2))</f>
        <v>Hoffmann Adam</v>
      </c>
      <c r="E41" s="67">
        <f>IF(ISBLANK($A41),"",INDEX(kluci!$A$1:$F$361,MATCH($A41,kluci!$A$1:$A$361,0),3))</f>
        <v>2014</v>
      </c>
      <c r="F41" s="67" t="str">
        <f>IF(ISBLANK($A41),"",INDEX(kluci!$A$1:$F$361,MATCH($A41,kluci!$A$1:$A$361,0),4))</f>
        <v>U11</v>
      </c>
      <c r="G41" s="66" t="str">
        <f>IF(ISBLANK($A41),"",INDEX(kluci!$A$1:$F$361,MATCH($A41,kluci!$A$1:$A$361,0),5))</f>
        <v>TJ Sokol PP H. Králové 2</v>
      </c>
      <c r="H41" s="68" t="str">
        <f>IF(ISBLANK($A41),"",INDEX(kluci!$A$1:$F$361,MATCH($A41,kluci!$A$1:$A$361,0),6))</f>
        <v>HK</v>
      </c>
      <c r="I41" s="54"/>
      <c r="J41" s="55"/>
      <c r="K41" s="56"/>
      <c r="L41" s="55"/>
      <c r="M41" s="57"/>
      <c r="N41" s="58"/>
      <c r="O41" s="59"/>
      <c r="P41" s="19">
        <f t="shared" si="0"/>
        <v>0</v>
      </c>
    </row>
    <row r="42" spans="1:16" ht="15.6" hidden="1" x14ac:dyDescent="0.3">
      <c r="A42" s="1">
        <v>85463</v>
      </c>
      <c r="B42" s="53"/>
      <c r="C42" s="13"/>
      <c r="D42" s="66" t="str">
        <f>IF(ISBLANK($A42),"",INDEX(kluci!$A$1:$F$361,MATCH($A42,kluci!$A$1:$A$361,0),2))</f>
        <v>Mádle Eduard</v>
      </c>
      <c r="E42" s="67">
        <f>IF(ISBLANK($A42),"",INDEX(kluci!$A$1:$F$361,MATCH($A42,kluci!$A$1:$A$361,0),3))</f>
        <v>2015</v>
      </c>
      <c r="F42" s="67" t="str">
        <f>IF(ISBLANK($A42),"",INDEX(kluci!$A$1:$F$361,MATCH($A42,kluci!$A$1:$A$361,0),4))</f>
        <v>U11</v>
      </c>
      <c r="G42" s="66" t="str">
        <f>IF(ISBLANK($A42),"",INDEX(kluci!$A$1:$F$361,MATCH($A42,kluci!$A$1:$A$361,0),5))</f>
        <v>Hostinné Tatran</v>
      </c>
      <c r="H42" s="68" t="str">
        <f>IF(ISBLANK($A42),"",INDEX(kluci!$A$1:$F$361,MATCH($A42,kluci!$A$1:$A$361,0),6))</f>
        <v>HK</v>
      </c>
      <c r="I42" s="54"/>
      <c r="J42" s="55"/>
      <c r="K42" s="56"/>
      <c r="L42" s="55"/>
      <c r="M42" s="57"/>
      <c r="N42" s="58"/>
      <c r="O42" s="59"/>
      <c r="P42" s="19">
        <f t="shared" si="0"/>
        <v>0</v>
      </c>
    </row>
    <row r="45" spans="1:16" x14ac:dyDescent="0.3">
      <c r="C45" s="48"/>
    </row>
    <row r="46" spans="1:16" x14ac:dyDescent="0.3">
      <c r="C46" s="48"/>
    </row>
    <row r="47" spans="1:16" x14ac:dyDescent="0.3">
      <c r="C47" s="48"/>
    </row>
    <row r="48" spans="1:16" x14ac:dyDescent="0.3">
      <c r="C48" s="48"/>
    </row>
    <row r="49" spans="3:3" x14ac:dyDescent="0.3">
      <c r="C49" s="48"/>
    </row>
    <row r="50" spans="3:3" x14ac:dyDescent="0.3">
      <c r="C50" s="48"/>
    </row>
    <row r="51" spans="3:3" x14ac:dyDescent="0.3">
      <c r="C51" s="48"/>
    </row>
    <row r="52" spans="3:3" ht="15.6" x14ac:dyDescent="0.3">
      <c r="C52" s="40"/>
    </row>
    <row r="53" spans="3:3" ht="15.6" x14ac:dyDescent="0.3">
      <c r="C53" s="40"/>
    </row>
    <row r="54" spans="3:3" ht="15.6" x14ac:dyDescent="0.3">
      <c r="C54" s="40"/>
    </row>
    <row r="55" spans="3:3" ht="15.6" x14ac:dyDescent="0.3">
      <c r="C55" s="40"/>
    </row>
    <row r="56" spans="3:3" ht="15.6" x14ac:dyDescent="0.3">
      <c r="C56" s="40"/>
    </row>
    <row r="57" spans="3:3" ht="15.6" x14ac:dyDescent="0.3">
      <c r="C57" s="40"/>
    </row>
    <row r="58" spans="3:3" ht="15.6" x14ac:dyDescent="0.3">
      <c r="C58" s="40"/>
    </row>
    <row r="59" spans="3:3" ht="15.6" x14ac:dyDescent="0.3">
      <c r="C59" s="40"/>
    </row>
    <row r="60" spans="3:3" ht="15.6" x14ac:dyDescent="0.3">
      <c r="C60" s="40"/>
    </row>
    <row r="61" spans="3:3" ht="15.6" x14ac:dyDescent="0.3">
      <c r="C61" s="40"/>
    </row>
    <row r="62" spans="3:3" ht="15.6" x14ac:dyDescent="0.3">
      <c r="C62" s="40"/>
    </row>
    <row r="63" spans="3:3" ht="15.6" x14ac:dyDescent="0.3">
      <c r="C63" s="40"/>
    </row>
    <row r="64" spans="3:3" ht="15.6" x14ac:dyDescent="0.3">
      <c r="C64" s="40"/>
    </row>
    <row r="65" spans="3:3" ht="15.6" x14ac:dyDescent="0.3">
      <c r="C65" s="40"/>
    </row>
    <row r="66" spans="3:3" ht="15.6" x14ac:dyDescent="0.3">
      <c r="C66" s="40"/>
    </row>
    <row r="67" spans="3:3" ht="15.6" x14ac:dyDescent="0.3">
      <c r="C67" s="40"/>
    </row>
    <row r="68" spans="3:3" ht="15.6" x14ac:dyDescent="0.3">
      <c r="C68" s="40"/>
    </row>
    <row r="69" spans="3:3" ht="15.6" x14ac:dyDescent="0.3">
      <c r="C69" s="40"/>
    </row>
    <row r="70" spans="3:3" ht="15.6" x14ac:dyDescent="0.3">
      <c r="C70" s="40"/>
    </row>
    <row r="71" spans="3:3" ht="15.6" x14ac:dyDescent="0.3">
      <c r="C71" s="40"/>
    </row>
    <row r="72" spans="3:3" ht="15.6" x14ac:dyDescent="0.3">
      <c r="C72" s="40"/>
    </row>
    <row r="73" spans="3:3" ht="15.6" x14ac:dyDescent="0.3">
      <c r="C73" s="40"/>
    </row>
    <row r="74" spans="3:3" x14ac:dyDescent="0.3">
      <c r="C74" s="61"/>
    </row>
    <row r="75" spans="3:3" x14ac:dyDescent="0.3">
      <c r="C75" s="61"/>
    </row>
    <row r="76" spans="3:3" x14ac:dyDescent="0.3">
      <c r="C76" s="61"/>
    </row>
  </sheetData>
  <sheetProtection autoFilter="0"/>
  <autoFilter ref="B3:H43"/>
  <sortState ref="A5:P42">
    <sortCondition descending="1" ref="P5:P42"/>
    <sortCondition descending="1" ref="O5:O42"/>
  </sortState>
  <mergeCells count="12">
    <mergeCell ref="D1:F2"/>
    <mergeCell ref="B1:C2"/>
    <mergeCell ref="G1:K2"/>
    <mergeCell ref="L1:P2"/>
    <mergeCell ref="O3:O4"/>
    <mergeCell ref="P3:P4"/>
    <mergeCell ref="H3:H4"/>
    <mergeCell ref="B3:B4"/>
    <mergeCell ref="D3:D4"/>
    <mergeCell ref="E3:E4"/>
    <mergeCell ref="G3:G4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P51"/>
  <sheetViews>
    <sheetView topLeftCell="B1" zoomScale="85" workbookViewId="0">
      <selection activeCell="G1" sqref="G1:K2"/>
    </sheetView>
  </sheetViews>
  <sheetFormatPr defaultColWidth="9.109375" defaultRowHeight="14.4" x14ac:dyDescent="0.3"/>
  <cols>
    <col min="1" max="1" width="7" style="2" hidden="1" customWidth="1"/>
    <col min="2" max="2" width="7" style="26" bestFit="1" customWidth="1"/>
    <col min="3" max="3" width="6.6640625" style="26" bestFit="1" customWidth="1"/>
    <col min="4" max="4" width="22.6640625" style="2" bestFit="1" customWidth="1"/>
    <col min="5" max="5" width="7.5546875" style="26" bestFit="1" customWidth="1"/>
    <col min="6" max="6" width="10" style="26" bestFit="1" customWidth="1"/>
    <col min="7" max="7" width="24.44140625" style="2" bestFit="1" customWidth="1"/>
    <col min="8" max="8" width="5.109375" style="26" bestFit="1" customWidth="1"/>
    <col min="9" max="16" width="12.109375" style="2" customWidth="1"/>
    <col min="17" max="16384" width="9.109375" style="2"/>
  </cols>
  <sheetData>
    <row r="1" spans="1:16" ht="20.25" customHeight="1" x14ac:dyDescent="0.3">
      <c r="B1" s="120" t="s">
        <v>193</v>
      </c>
      <c r="C1" s="120"/>
      <c r="D1" s="120" t="s">
        <v>117</v>
      </c>
      <c r="E1" s="120"/>
      <c r="F1" s="120"/>
      <c r="G1" s="120" t="s">
        <v>562</v>
      </c>
      <c r="H1" s="120"/>
      <c r="I1" s="120"/>
      <c r="J1" s="120"/>
      <c r="K1" s="120"/>
      <c r="L1" s="120" t="s">
        <v>528</v>
      </c>
      <c r="M1" s="122"/>
      <c r="N1" s="122"/>
      <c r="O1" s="122"/>
      <c r="P1" s="122"/>
    </row>
    <row r="2" spans="1:16" ht="20.25" customHeight="1" thickBot="1" x14ac:dyDescent="0.3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3"/>
      <c r="M2" s="123"/>
      <c r="N2" s="123"/>
      <c r="O2" s="123"/>
      <c r="P2" s="123"/>
    </row>
    <row r="3" spans="1:16" s="25" customFormat="1" ht="15.6" x14ac:dyDescent="0.3">
      <c r="B3" s="133" t="s">
        <v>0</v>
      </c>
      <c r="C3" s="29"/>
      <c r="D3" s="135" t="s">
        <v>1</v>
      </c>
      <c r="E3" s="135" t="s">
        <v>189</v>
      </c>
      <c r="F3" s="135" t="s">
        <v>191</v>
      </c>
      <c r="G3" s="135" t="s">
        <v>2</v>
      </c>
      <c r="H3" s="137" t="s">
        <v>177</v>
      </c>
      <c r="I3" s="30" t="s">
        <v>558</v>
      </c>
      <c r="J3" s="31" t="s">
        <v>559</v>
      </c>
      <c r="K3" s="31" t="s">
        <v>560</v>
      </c>
      <c r="L3" s="31" t="s">
        <v>370</v>
      </c>
      <c r="M3" s="32" t="s">
        <v>369</v>
      </c>
      <c r="N3" s="44" t="s">
        <v>561</v>
      </c>
      <c r="O3" s="139" t="s">
        <v>15</v>
      </c>
      <c r="P3" s="131" t="s">
        <v>16</v>
      </c>
    </row>
    <row r="4" spans="1:16" s="25" customFormat="1" ht="15.6" x14ac:dyDescent="0.3">
      <c r="B4" s="134"/>
      <c r="C4" s="34" t="s">
        <v>83</v>
      </c>
      <c r="D4" s="136"/>
      <c r="E4" s="136"/>
      <c r="F4" s="136"/>
      <c r="G4" s="136"/>
      <c r="H4" s="138"/>
      <c r="I4" s="35">
        <v>45578</v>
      </c>
      <c r="J4" s="36">
        <v>45599</v>
      </c>
      <c r="K4" s="36">
        <v>45634</v>
      </c>
      <c r="L4" s="36">
        <v>45676</v>
      </c>
      <c r="M4" s="36">
        <v>45711</v>
      </c>
      <c r="N4" s="37">
        <v>45746</v>
      </c>
      <c r="O4" s="140"/>
      <c r="P4" s="132"/>
    </row>
    <row r="5" spans="1:16" ht="15.75" x14ac:dyDescent="0.25">
      <c r="A5" s="25">
        <v>82995</v>
      </c>
      <c r="B5" s="12" t="s">
        <v>3</v>
      </c>
      <c r="C5" s="62" t="s">
        <v>3</v>
      </c>
      <c r="D5" s="64" t="str">
        <f>IF(ISBLANK($A5),"",INDEX(holky!$A$1:$F$130,MATCH($A5,holky!$A$1:$A$130,0),2))</f>
        <v>Vyskočilová Stela</v>
      </c>
      <c r="E5" s="65">
        <f>IF(ISBLANK($A5),"",INDEX(holky!$A$1:$F$130,MATCH($A5,holky!$A$1:$A$130,0),3))</f>
        <v>2014</v>
      </c>
      <c r="F5" s="65" t="str">
        <f>IF(ISBLANK($A5),"",INDEX(holky!$A$1:$F$130,MATCH($A5,holky!$A$1:$A$130,0),4))</f>
        <v>U11</v>
      </c>
      <c r="G5" s="66" t="str">
        <f>IF(ISBLANK($A5),"",INDEX(holky!$A$1:$F$130,MATCH($A5,holky!$A$1:$A$130,0),5))</f>
        <v>Dobré SK</v>
      </c>
      <c r="H5" s="63" t="str">
        <f>IF(ISBLANK($A5),"",INDEX(holky!$A$1:$F$130,MATCH($A5,holky!$A$1:$A$130,0),6))</f>
        <v>HK</v>
      </c>
      <c r="I5" s="15">
        <v>90</v>
      </c>
      <c r="J5" s="16">
        <v>90</v>
      </c>
      <c r="K5" s="16"/>
      <c r="L5" s="16"/>
      <c r="M5" s="16"/>
      <c r="N5" s="19"/>
      <c r="O5" s="15"/>
      <c r="P5" s="19">
        <f t="shared" ref="P5:P28" si="0">SUM(I5:N5)-O5</f>
        <v>180</v>
      </c>
    </row>
    <row r="6" spans="1:16" ht="15.6" x14ac:dyDescent="0.3">
      <c r="A6" s="25">
        <v>84144</v>
      </c>
      <c r="B6" s="12" t="s">
        <v>4</v>
      </c>
      <c r="C6" s="62" t="s">
        <v>77</v>
      </c>
      <c r="D6" s="64" t="str">
        <f>IF(ISBLANK($A6),"",INDEX(holky!$A$1:$F$130,MATCH($A6,holky!$A$1:$A$130,0),2))</f>
        <v>Karešová Alexandra</v>
      </c>
      <c r="E6" s="65">
        <f>IF(ISBLANK($A6),"",INDEX(holky!$A$1:$F$130,MATCH($A6,holky!$A$1:$A$130,0),3))</f>
        <v>2014</v>
      </c>
      <c r="F6" s="65" t="str">
        <f>IF(ISBLANK($A6),"",INDEX(holky!$A$1:$F$130,MATCH($A6,holky!$A$1:$A$130,0),4))</f>
        <v>U11</v>
      </c>
      <c r="G6" s="66" t="str">
        <f>IF(ISBLANK($A6),"",INDEX(holky!$A$1:$F$130,MATCH($A6,holky!$A$1:$A$130,0),5))</f>
        <v>TJ Sokol PP H. Králové 2</v>
      </c>
      <c r="H6" s="63" t="str">
        <f>IF(ISBLANK($A6),"",INDEX(holky!$A$1:$F$130,MATCH($A6,holky!$A$1:$A$130,0),6))</f>
        <v>HK</v>
      </c>
      <c r="I6" s="15">
        <v>30</v>
      </c>
      <c r="J6" s="16">
        <v>6</v>
      </c>
      <c r="K6" s="16">
        <v>90</v>
      </c>
      <c r="L6" s="16"/>
      <c r="M6" s="16"/>
      <c r="N6" s="19"/>
      <c r="O6" s="15">
        <v>6</v>
      </c>
      <c r="P6" s="19">
        <f t="shared" si="0"/>
        <v>120</v>
      </c>
    </row>
    <row r="7" spans="1:16" ht="15.6" x14ac:dyDescent="0.3">
      <c r="A7" s="1">
        <v>81487</v>
      </c>
      <c r="B7" s="12" t="s">
        <v>78</v>
      </c>
      <c r="C7" s="62" t="s">
        <v>4</v>
      </c>
      <c r="D7" s="64" t="str">
        <f>IF(ISBLANK($A7),"",INDEX(holky!$A$1:$F$130,MATCH($A7,holky!$A$1:$A$130,0),2))</f>
        <v>Zilvarová Veronika</v>
      </c>
      <c r="E7" s="65">
        <f>IF(ISBLANK($A7),"",INDEX(holky!$A$1:$F$130,MATCH($A7,holky!$A$1:$A$130,0),3))</f>
        <v>2014</v>
      </c>
      <c r="F7" s="65" t="str">
        <f>IF(ISBLANK($A7),"",INDEX(holky!$A$1:$F$130,MATCH($A7,holky!$A$1:$A$130,0),4))</f>
        <v>U11</v>
      </c>
      <c r="G7" s="66" t="str">
        <f>IF(ISBLANK($A7),"",INDEX(holky!$A$1:$F$130,MATCH($A7,holky!$A$1:$A$130,0),5))</f>
        <v>Dobré SK</v>
      </c>
      <c r="H7" s="63" t="str">
        <f>IF(ISBLANK($A7),"",INDEX(holky!$A$1:$F$130,MATCH($A7,holky!$A$1:$A$130,0),6))</f>
        <v>HK</v>
      </c>
      <c r="I7" s="15">
        <v>60</v>
      </c>
      <c r="J7" s="16">
        <v>60</v>
      </c>
      <c r="K7" s="16"/>
      <c r="L7" s="16"/>
      <c r="M7" s="16"/>
      <c r="N7" s="19"/>
      <c r="O7" s="15"/>
      <c r="P7" s="19">
        <f t="shared" si="0"/>
        <v>120</v>
      </c>
    </row>
    <row r="8" spans="1:16" ht="15.6" x14ac:dyDescent="0.3">
      <c r="A8" s="25">
        <v>86812</v>
      </c>
      <c r="B8" s="12" t="s">
        <v>79</v>
      </c>
      <c r="C8" s="62" t="s">
        <v>14</v>
      </c>
      <c r="D8" s="64" t="str">
        <f>IF(ISBLANK($A8),"",INDEX(holky!$A$1:$F$130,MATCH($A8,holky!$A$1:$A$130,0),2))</f>
        <v>Nosková Karolína</v>
      </c>
      <c r="E8" s="65">
        <f>IF(ISBLANK($A8),"",INDEX(holky!$A$1:$F$130,MATCH($A8,holky!$A$1:$A$130,0),3))</f>
        <v>2014</v>
      </c>
      <c r="F8" s="65" t="str">
        <f>IF(ISBLANK($A8),"",INDEX(holky!$A$1:$F$130,MATCH($A8,holky!$A$1:$A$130,0),4))</f>
        <v>U11</v>
      </c>
      <c r="G8" s="66" t="str">
        <f>IF(ISBLANK($A8),"",INDEX(holky!$A$1:$F$130,MATCH($A8,holky!$A$1:$A$130,0),5))</f>
        <v>Hostinné Tatran</v>
      </c>
      <c r="H8" s="63" t="str">
        <f>IF(ISBLANK($A8),"",INDEX(holky!$A$1:$F$130,MATCH($A8,holky!$A$1:$A$130,0),6))</f>
        <v>HK</v>
      </c>
      <c r="I8" s="15">
        <v>3</v>
      </c>
      <c r="J8" s="16">
        <v>15</v>
      </c>
      <c r="K8" s="16">
        <v>60</v>
      </c>
      <c r="L8" s="16"/>
      <c r="M8" s="16"/>
      <c r="N8" s="19"/>
      <c r="O8" s="15">
        <v>3</v>
      </c>
      <c r="P8" s="19">
        <f t="shared" si="0"/>
        <v>75</v>
      </c>
    </row>
    <row r="9" spans="1:16" ht="15.6" x14ac:dyDescent="0.3">
      <c r="A9" s="25">
        <v>84226</v>
      </c>
      <c r="B9" s="12" t="s">
        <v>76</v>
      </c>
      <c r="C9" s="62" t="s">
        <v>549</v>
      </c>
      <c r="D9" s="64" t="str">
        <f>IF(ISBLANK($A9),"",INDEX(holky!$A$1:$F$130,MATCH($A9,holky!$A$1:$A$130,0),2))</f>
        <v>Zilvarová Zorka</v>
      </c>
      <c r="E9" s="65">
        <f>IF(ISBLANK($A9),"",INDEX(holky!$A$1:$F$130,MATCH($A9,holky!$A$1:$A$130,0),3))</f>
        <v>2017</v>
      </c>
      <c r="F9" s="65" t="str">
        <f>IF(ISBLANK($A9),"",INDEX(holky!$A$1:$F$130,MATCH($A9,holky!$A$1:$A$130,0),4))</f>
        <v>U11</v>
      </c>
      <c r="G9" s="66" t="str">
        <f>IF(ISBLANK($A9),"",INDEX(holky!$A$1:$F$130,MATCH($A9,holky!$A$1:$A$130,0),5))</f>
        <v>Dobré SK</v>
      </c>
      <c r="H9" s="63" t="str">
        <f>IF(ISBLANK($A9),"",INDEX(holky!$A$1:$F$130,MATCH($A9,holky!$A$1:$A$130,0),6))</f>
        <v>HK</v>
      </c>
      <c r="I9" s="15">
        <v>30</v>
      </c>
      <c r="J9" s="16">
        <v>15</v>
      </c>
      <c r="K9" s="16">
        <v>30</v>
      </c>
      <c r="L9" s="16"/>
      <c r="M9" s="16"/>
      <c r="N9" s="19"/>
      <c r="O9" s="15">
        <v>15</v>
      </c>
      <c r="P9" s="19">
        <f t="shared" si="0"/>
        <v>60</v>
      </c>
    </row>
    <row r="10" spans="1:16" ht="15.6" x14ac:dyDescent="0.3">
      <c r="A10" s="25">
        <v>85134</v>
      </c>
      <c r="B10" s="12" t="s">
        <v>77</v>
      </c>
      <c r="C10" s="62" t="s">
        <v>76</v>
      </c>
      <c r="D10" s="64" t="str">
        <f>IF(ISBLANK($A10),"",INDEX(holky!$A$1:$F$130,MATCH($A10,holky!$A$1:$A$130,0),2))</f>
        <v>Datinská Anežka</v>
      </c>
      <c r="E10" s="65">
        <f>IF(ISBLANK($A10),"",INDEX(holky!$A$1:$F$130,MATCH($A10,holky!$A$1:$A$130,0),3))</f>
        <v>2014</v>
      </c>
      <c r="F10" s="65" t="str">
        <f>IF(ISBLANK($A10),"",INDEX(holky!$A$1:$F$130,MATCH($A10,holky!$A$1:$A$130,0),4))</f>
        <v>U11</v>
      </c>
      <c r="G10" s="66" t="str">
        <f>IF(ISBLANK($A10),"",INDEX(holky!$A$1:$F$130,MATCH($A10,holky!$A$1:$A$130,0),5))</f>
        <v>Borová</v>
      </c>
      <c r="H10" s="63" t="str">
        <f>IF(ISBLANK($A10),"",INDEX(holky!$A$1:$F$130,MATCH($A10,holky!$A$1:$A$130,0),6))</f>
        <v>PA</v>
      </c>
      <c r="I10" s="15">
        <v>7</v>
      </c>
      <c r="J10" s="16">
        <v>30</v>
      </c>
      <c r="K10" s="16">
        <v>30</v>
      </c>
      <c r="L10" s="16"/>
      <c r="M10" s="16"/>
      <c r="N10" s="19"/>
      <c r="O10" s="15">
        <v>7</v>
      </c>
      <c r="P10" s="19">
        <f t="shared" si="0"/>
        <v>60</v>
      </c>
    </row>
    <row r="11" spans="1:16" ht="15.6" x14ac:dyDescent="0.3">
      <c r="A11" s="25">
        <v>82991</v>
      </c>
      <c r="B11" s="12" t="s">
        <v>14</v>
      </c>
      <c r="C11" s="62" t="s">
        <v>549</v>
      </c>
      <c r="D11" s="64" t="str">
        <f>IF(ISBLANK($A11),"",INDEX(holky!$A$1:$F$130,MATCH($A11,holky!$A$1:$A$130,0),2))</f>
        <v>Gill Vanesa</v>
      </c>
      <c r="E11" s="65">
        <f>IF(ISBLANK($A11),"",INDEX(holky!$A$1:$F$130,MATCH($A11,holky!$A$1:$A$130,0),3))</f>
        <v>2015</v>
      </c>
      <c r="F11" s="65" t="str">
        <f>IF(ISBLANK($A11),"",INDEX(holky!$A$1:$F$130,MATCH($A11,holky!$A$1:$A$130,0),4))</f>
        <v>U11</v>
      </c>
      <c r="G11" s="66" t="str">
        <f>IF(ISBLANK($A11),"",INDEX(holky!$A$1:$F$130,MATCH($A11,holky!$A$1:$A$130,0),5))</f>
        <v>Dobré SK</v>
      </c>
      <c r="H11" s="63" t="str">
        <f>IF(ISBLANK($A11),"",INDEX(holky!$A$1:$F$130,MATCH($A11,holky!$A$1:$A$130,0),6))</f>
        <v>HK</v>
      </c>
      <c r="I11" s="15">
        <v>15</v>
      </c>
      <c r="J11" s="16">
        <v>30</v>
      </c>
      <c r="K11" s="16"/>
      <c r="L11" s="16"/>
      <c r="M11" s="16"/>
      <c r="N11" s="19"/>
      <c r="O11" s="15"/>
      <c r="P11" s="19">
        <f t="shared" si="0"/>
        <v>45</v>
      </c>
    </row>
    <row r="12" spans="1:16" ht="15.6" x14ac:dyDescent="0.3">
      <c r="A12" s="25">
        <v>87548</v>
      </c>
      <c r="B12" s="12" t="s">
        <v>13</v>
      </c>
      <c r="C12" s="62" t="s">
        <v>360</v>
      </c>
      <c r="D12" s="64" t="str">
        <f>IF(ISBLANK($A12),"",INDEX(holky!$A$1:$F$130,MATCH($A12,holky!$A$1:$A$130,0),2))</f>
        <v>Horáková Lucie</v>
      </c>
      <c r="E12" s="65">
        <f>IF(ISBLANK($A12),"",INDEX(holky!$A$1:$F$130,MATCH($A12,holky!$A$1:$A$130,0),3))</f>
        <v>2015</v>
      </c>
      <c r="F12" s="65" t="str">
        <f>IF(ISBLANK($A12),"",INDEX(holky!$A$1:$F$130,MATCH($A12,holky!$A$1:$A$130,0),4))</f>
        <v>U11</v>
      </c>
      <c r="G12" s="66" t="str">
        <f>IF(ISBLANK($A12),"",INDEX(holky!$A$1:$F$130,MATCH($A12,holky!$A$1:$A$130,0),5))</f>
        <v>TJ Sokol PP H. Králové 2</v>
      </c>
      <c r="H12" s="63" t="str">
        <f>IF(ISBLANK($A12),"",INDEX(holky!$A$1:$F$130,MATCH($A12,holky!$A$1:$A$130,0),6))</f>
        <v>HK</v>
      </c>
      <c r="I12" s="15">
        <v>1</v>
      </c>
      <c r="J12" s="16">
        <v>15</v>
      </c>
      <c r="K12" s="16">
        <v>6</v>
      </c>
      <c r="L12" s="16"/>
      <c r="M12" s="16"/>
      <c r="N12" s="19"/>
      <c r="O12" s="15">
        <v>1</v>
      </c>
      <c r="P12" s="19">
        <f t="shared" si="0"/>
        <v>21</v>
      </c>
    </row>
    <row r="13" spans="1:16" ht="15.6" x14ac:dyDescent="0.3">
      <c r="A13" s="25">
        <v>89438</v>
      </c>
      <c r="B13" s="12" t="s">
        <v>23</v>
      </c>
      <c r="C13" s="62" t="s">
        <v>22</v>
      </c>
      <c r="D13" s="64" t="str">
        <f>IF(ISBLANK($A13),"",INDEX(holky!$A$1:$F$130,MATCH($A13,holky!$A$1:$A$130,0),2))</f>
        <v>Petráčková Žofie</v>
      </c>
      <c r="E13" s="65">
        <f>IF(ISBLANK($A13),"",INDEX(holky!$A$1:$F$130,MATCH($A13,holky!$A$1:$A$130,0),3))</f>
        <v>2014</v>
      </c>
      <c r="F13" s="65" t="str">
        <f>IF(ISBLANK($A13),"",INDEX(holky!$A$1:$F$130,MATCH($A13,holky!$A$1:$A$130,0),4))</f>
        <v>U11</v>
      </c>
      <c r="G13" s="66" t="str">
        <f>IF(ISBLANK($A13),"",INDEX(holky!$A$1:$F$130,MATCH($A13,holky!$A$1:$A$130,0),5))</f>
        <v>Montas Hradec Králové</v>
      </c>
      <c r="H13" s="63" t="str">
        <f>IF(ISBLANK($A13),"",INDEX(holky!$A$1:$F$130,MATCH($A13,holky!$A$1:$A$130,0),6))</f>
        <v>HK</v>
      </c>
      <c r="I13" s="15">
        <v>4</v>
      </c>
      <c r="J13" s="16">
        <v>4</v>
      </c>
      <c r="K13" s="16">
        <v>15</v>
      </c>
      <c r="L13" s="16"/>
      <c r="M13" s="16"/>
      <c r="N13" s="19"/>
      <c r="O13" s="15">
        <v>4</v>
      </c>
      <c r="P13" s="19">
        <f t="shared" si="0"/>
        <v>19</v>
      </c>
    </row>
    <row r="14" spans="1:16" ht="15.6" x14ac:dyDescent="0.3">
      <c r="A14" s="25">
        <v>89391</v>
      </c>
      <c r="B14" s="12" t="s">
        <v>18</v>
      </c>
      <c r="C14" s="62" t="s">
        <v>18</v>
      </c>
      <c r="D14" s="64" t="str">
        <f>IF(ISBLANK($A14),"",INDEX(holky!$A$1:$F$130,MATCH($A14,holky!$A$1:$A$130,0),2))</f>
        <v>Staňková Barbora</v>
      </c>
      <c r="E14" s="65">
        <f>IF(ISBLANK($A14),"",INDEX(holky!$A$1:$F$130,MATCH($A14,holky!$A$1:$A$130,0),3))</f>
        <v>2015</v>
      </c>
      <c r="F14" s="65" t="str">
        <f>IF(ISBLANK($A14),"",INDEX(holky!$A$1:$F$130,MATCH($A14,holky!$A$1:$A$130,0),4))</f>
        <v>U11</v>
      </c>
      <c r="G14" s="66" t="str">
        <f>IF(ISBLANK($A14),"",INDEX(holky!$A$1:$F$130,MATCH($A14,holky!$A$1:$A$130,0),5))</f>
        <v>Česká Skalice</v>
      </c>
      <c r="H14" s="63" t="str">
        <f>IF(ISBLANK($A14),"",INDEX(holky!$A$1:$F$130,MATCH($A14,holky!$A$1:$A$130,0),6))</f>
        <v>HK</v>
      </c>
      <c r="I14" s="15">
        <v>15</v>
      </c>
      <c r="J14" s="16"/>
      <c r="K14" s="16">
        <v>4</v>
      </c>
      <c r="L14" s="16"/>
      <c r="M14" s="16"/>
      <c r="N14" s="19"/>
      <c r="O14" s="15"/>
      <c r="P14" s="19">
        <f t="shared" si="0"/>
        <v>19</v>
      </c>
    </row>
    <row r="15" spans="1:16" ht="15.6" x14ac:dyDescent="0.3">
      <c r="A15" s="25">
        <v>89441</v>
      </c>
      <c r="B15" s="12" t="s">
        <v>22</v>
      </c>
      <c r="C15" s="62" t="s">
        <v>360</v>
      </c>
      <c r="D15" s="64" t="str">
        <f>IF(ISBLANK($A15),"",INDEX(holky!$A$1:$F$130,MATCH($A15,holky!$A$1:$A$130,0),2))</f>
        <v>Plíšková Eliška</v>
      </c>
      <c r="E15" s="65">
        <f>IF(ISBLANK($A15),"",INDEX(holky!$A$1:$F$130,MATCH($A15,holky!$A$1:$A$130,0),3))</f>
        <v>2016</v>
      </c>
      <c r="F15" s="65" t="str">
        <f>IF(ISBLANK($A15),"",INDEX(holky!$A$1:$F$130,MATCH($A15,holky!$A$1:$A$130,0),4))</f>
        <v>U11</v>
      </c>
      <c r="G15" s="66" t="str">
        <f>IF(ISBLANK($A15),"",INDEX(holky!$A$1:$F$130,MATCH($A15,holky!$A$1:$A$130,0),5))</f>
        <v>Chrudim Sokol</v>
      </c>
      <c r="H15" s="63" t="str">
        <f>IF(ISBLANK($A15),"",INDEX(holky!$A$1:$F$130,MATCH($A15,holky!$A$1:$A$130,0),6))</f>
        <v>PA</v>
      </c>
      <c r="I15" s="15">
        <v>1</v>
      </c>
      <c r="J15" s="16">
        <v>15</v>
      </c>
      <c r="K15" s="16">
        <v>2</v>
      </c>
      <c r="L15" s="16"/>
      <c r="M15" s="16"/>
      <c r="N15" s="19"/>
      <c r="O15" s="15">
        <v>1</v>
      </c>
      <c r="P15" s="19">
        <f t="shared" si="0"/>
        <v>17</v>
      </c>
    </row>
    <row r="16" spans="1:16" ht="15.6" x14ac:dyDescent="0.3">
      <c r="A16" s="25">
        <v>87929</v>
      </c>
      <c r="B16" s="12" t="s">
        <v>211</v>
      </c>
      <c r="C16" s="62" t="s">
        <v>477</v>
      </c>
      <c r="D16" s="64" t="str">
        <f>IF(ISBLANK($A16),"",INDEX(holky!$A$1:$F$130,MATCH($A16,holky!$A$1:$A$130,0),2))</f>
        <v>Suchá Anna</v>
      </c>
      <c r="E16" s="65">
        <f>IF(ISBLANK($A16),"",INDEX(holky!$A$1:$F$130,MATCH($A16,holky!$A$1:$A$130,0),3))</f>
        <v>2015</v>
      </c>
      <c r="F16" s="65" t="str">
        <f>IF(ISBLANK($A16),"",INDEX(holky!$A$1:$F$130,MATCH($A16,holky!$A$1:$A$130,0),4))</f>
        <v>U11</v>
      </c>
      <c r="G16" s="66" t="str">
        <f>IF(ISBLANK($A16),"",INDEX(holky!$A$1:$F$130,MATCH($A16,holky!$A$1:$A$130,0),5))</f>
        <v>Borová</v>
      </c>
      <c r="H16" s="63" t="str">
        <f>IF(ISBLANK($A16),"",INDEX(holky!$A$1:$F$130,MATCH($A16,holky!$A$1:$A$130,0),6))</f>
        <v>PA</v>
      </c>
      <c r="I16" s="15">
        <v>2</v>
      </c>
      <c r="J16" s="16">
        <v>0</v>
      </c>
      <c r="K16" s="16">
        <v>15</v>
      </c>
      <c r="L16" s="16"/>
      <c r="M16" s="16"/>
      <c r="N16" s="19"/>
      <c r="O16" s="15">
        <v>0</v>
      </c>
      <c r="P16" s="19">
        <f t="shared" si="0"/>
        <v>17</v>
      </c>
    </row>
    <row r="17" spans="1:16" ht="15.6" x14ac:dyDescent="0.3">
      <c r="A17" s="25">
        <v>89731</v>
      </c>
      <c r="B17" s="12" t="s">
        <v>204</v>
      </c>
      <c r="C17" s="62" t="s">
        <v>596</v>
      </c>
      <c r="D17" s="64" t="str">
        <f>IF(ISBLANK($A17),"",INDEX(holky!$A$1:$F$130,MATCH($A17,holky!$A$1:$A$130,0),2))</f>
        <v>Jehličková Natálie</v>
      </c>
      <c r="E17" s="65">
        <f>IF(ISBLANK($A17),"",INDEX(holky!$A$1:$F$130,MATCH($A17,holky!$A$1:$A$130,0),3))</f>
        <v>2014</v>
      </c>
      <c r="F17" s="65" t="str">
        <f>IF(ISBLANK($A17),"",INDEX(holky!$A$1:$F$130,MATCH($A17,holky!$A$1:$A$130,0),4))</f>
        <v>U11</v>
      </c>
      <c r="G17" s="66" t="str">
        <f>IF(ISBLANK($A17),"",INDEX(holky!$A$1:$F$130,MATCH($A17,holky!$A$1:$A$130,0),5))</f>
        <v>Chrudim Sokol</v>
      </c>
      <c r="H17" s="63" t="str">
        <f>IF(ISBLANK($A17),"",INDEX(holky!$A$1:$F$130,MATCH($A17,holky!$A$1:$A$130,0),6))</f>
        <v>PA</v>
      </c>
      <c r="I17" s="15"/>
      <c r="J17" s="16">
        <v>0</v>
      </c>
      <c r="K17" s="16">
        <v>3</v>
      </c>
      <c r="L17" s="16"/>
      <c r="M17" s="16"/>
      <c r="N17" s="19"/>
      <c r="O17" s="15"/>
      <c r="P17" s="19">
        <f t="shared" si="0"/>
        <v>3</v>
      </c>
    </row>
    <row r="18" spans="1:16" ht="15.6" x14ac:dyDescent="0.3">
      <c r="A18" s="25">
        <v>86255</v>
      </c>
      <c r="B18" s="12" t="s">
        <v>20</v>
      </c>
      <c r="C18" s="62" t="s">
        <v>477</v>
      </c>
      <c r="D18" s="64" t="str">
        <f>IF(ISBLANK($A18),"",INDEX(holky!$A$1:$F$130,MATCH($A18,holky!$A$1:$A$130,0),2))</f>
        <v>Plíšková Ráchel</v>
      </c>
      <c r="E18" s="65">
        <f>IF(ISBLANK($A18),"",INDEX(holky!$A$1:$F$130,MATCH($A18,holky!$A$1:$A$130,0),3))</f>
        <v>2015</v>
      </c>
      <c r="F18" s="65" t="str">
        <f>IF(ISBLANK($A18),"",INDEX(holky!$A$1:$F$130,MATCH($A18,holky!$A$1:$A$130,0),4))</f>
        <v>U11</v>
      </c>
      <c r="G18" s="66" t="str">
        <f>IF(ISBLANK($A18),"",INDEX(holky!$A$1:$F$130,MATCH($A18,holky!$A$1:$A$130,0),5))</f>
        <v>Josefov Sokol</v>
      </c>
      <c r="H18" s="63" t="str">
        <f>IF(ISBLANK($A18),"",INDEX(holky!$A$1:$F$130,MATCH($A18,holky!$A$1:$A$130,0),6))</f>
        <v>HK</v>
      </c>
      <c r="I18" s="15"/>
      <c r="J18" s="16">
        <v>2</v>
      </c>
      <c r="K18" s="16"/>
      <c r="L18" s="16"/>
      <c r="M18" s="16"/>
      <c r="N18" s="19"/>
      <c r="O18" s="15"/>
      <c r="P18" s="19">
        <f t="shared" si="0"/>
        <v>2</v>
      </c>
    </row>
    <row r="19" spans="1:16" ht="15.6" x14ac:dyDescent="0.3">
      <c r="A19" s="25">
        <v>84149</v>
      </c>
      <c r="B19" s="12" t="s">
        <v>438</v>
      </c>
      <c r="C19" s="62" t="s">
        <v>20</v>
      </c>
      <c r="D19" s="64" t="str">
        <f>IF(ISBLANK($A19),"",INDEX(holky!$A$1:$F$130,MATCH($A19,holky!$A$1:$A$130,0),2))</f>
        <v>Vraštilová Karolína</v>
      </c>
      <c r="E19" s="65">
        <f>IF(ISBLANK($A19),"",INDEX(holky!$A$1:$F$130,MATCH($A19,holky!$A$1:$A$130,0),3))</f>
        <v>2016</v>
      </c>
      <c r="F19" s="65" t="str">
        <f>IF(ISBLANK($A19),"",INDEX(holky!$A$1:$F$130,MATCH($A19,holky!$A$1:$A$130,0),4))</f>
        <v>U11</v>
      </c>
      <c r="G19" s="66" t="str">
        <f>IF(ISBLANK($A19),"",INDEX(holky!$A$1:$F$130,MATCH($A19,holky!$A$1:$A$130,0),5))</f>
        <v>Montas Hradec Králové</v>
      </c>
      <c r="H19" s="63" t="str">
        <f>IF(ISBLANK($A19),"",INDEX(holky!$A$1:$F$130,MATCH($A19,holky!$A$1:$A$130,0),6))</f>
        <v>HK</v>
      </c>
      <c r="I19" s="15"/>
      <c r="J19" s="16">
        <v>1</v>
      </c>
      <c r="K19" s="16"/>
      <c r="L19" s="16"/>
      <c r="M19" s="16"/>
      <c r="N19" s="19"/>
      <c r="O19" s="15"/>
      <c r="P19" s="19">
        <f t="shared" si="0"/>
        <v>1</v>
      </c>
    </row>
    <row r="20" spans="1:16" ht="15.6" x14ac:dyDescent="0.3">
      <c r="A20" s="25">
        <v>80946</v>
      </c>
      <c r="B20" s="12" t="s">
        <v>438</v>
      </c>
      <c r="C20" s="62"/>
      <c r="D20" s="64" t="str">
        <f>IF(ISBLANK($A20),"",INDEX(holky!$A$1:$F$130,MATCH($A20,holky!$A$1:$A$130,0),2))</f>
        <v>Vejrochová Kristýna</v>
      </c>
      <c r="E20" s="65">
        <f>IF(ISBLANK($A20),"",INDEX(holky!$A$1:$F$130,MATCH($A20,holky!$A$1:$A$130,0),3))</f>
        <v>2014</v>
      </c>
      <c r="F20" s="65" t="str">
        <f>IF(ISBLANK($A20),"",INDEX(holky!$A$1:$F$130,MATCH($A20,holky!$A$1:$A$130,0),4))</f>
        <v>U11</v>
      </c>
      <c r="G20" s="66" t="str">
        <f>IF(ISBLANK($A20),"",INDEX(holky!$A$1:$F$130,MATCH($A20,holky!$A$1:$A$130,0),5))</f>
        <v>Jaroměř Jiskra</v>
      </c>
      <c r="H20" s="63" t="str">
        <f>IF(ISBLANK($A20),"",INDEX(holky!$A$1:$F$130,MATCH($A20,holky!$A$1:$A$130,0),6))</f>
        <v>HK</v>
      </c>
      <c r="I20" s="15"/>
      <c r="J20" s="16"/>
      <c r="K20" s="16">
        <v>1</v>
      </c>
      <c r="L20" s="16"/>
      <c r="M20" s="16"/>
      <c r="N20" s="19"/>
      <c r="O20" s="15"/>
      <c r="P20" s="19">
        <f t="shared" si="0"/>
        <v>1</v>
      </c>
    </row>
    <row r="21" spans="1:16" ht="15.6" x14ac:dyDescent="0.3">
      <c r="A21" s="25">
        <v>86895</v>
      </c>
      <c r="B21" s="12" t="s">
        <v>658</v>
      </c>
      <c r="C21" s="62" t="s">
        <v>596</v>
      </c>
      <c r="D21" s="64" t="str">
        <f>IF(ISBLANK($A21),"",INDEX(holky!$A$1:$F$130,MATCH($A21,holky!$A$1:$A$130,0),2))</f>
        <v>Hrycíková Adéla</v>
      </c>
      <c r="E21" s="65">
        <f>IF(ISBLANK($A21),"",INDEX(holky!$A$1:$F$130,MATCH($A21,holky!$A$1:$A$130,0),3))</f>
        <v>2015</v>
      </c>
      <c r="F21" s="65" t="str">
        <f>IF(ISBLANK($A21),"",INDEX(holky!$A$1:$F$130,MATCH($A21,holky!$A$1:$A$130,0),4))</f>
        <v>U11</v>
      </c>
      <c r="G21" s="66" t="str">
        <f>IF(ISBLANK($A21),"",INDEX(holky!$A$1:$F$130,MATCH($A21,holky!$A$1:$A$130,0),5))</f>
        <v>Josefov Sokol</v>
      </c>
      <c r="H21" s="63" t="str">
        <f>IF(ISBLANK($A21),"",INDEX(holky!$A$1:$F$130,MATCH($A21,holky!$A$1:$A$130,0),6))</f>
        <v>HK</v>
      </c>
      <c r="I21" s="15">
        <v>0</v>
      </c>
      <c r="J21" s="16">
        <v>0</v>
      </c>
      <c r="K21" s="16">
        <v>0</v>
      </c>
      <c r="L21" s="16"/>
      <c r="M21" s="16"/>
      <c r="N21" s="19"/>
      <c r="O21" s="15">
        <v>0</v>
      </c>
      <c r="P21" s="19">
        <f t="shared" si="0"/>
        <v>0</v>
      </c>
    </row>
    <row r="22" spans="1:16" ht="15.6" x14ac:dyDescent="0.3">
      <c r="A22" s="25">
        <v>89424</v>
      </c>
      <c r="B22" s="12" t="s">
        <v>658</v>
      </c>
      <c r="C22" s="62" t="s">
        <v>596</v>
      </c>
      <c r="D22" s="64" t="str">
        <f>IF(ISBLANK($A22),"",INDEX(holky!$A$1:$F$130,MATCH($A22,holky!$A$1:$A$130,0),2))</f>
        <v>Rejchrtová Elen</v>
      </c>
      <c r="E22" s="65">
        <f>IF(ISBLANK($A22),"",INDEX(holky!$A$1:$F$130,MATCH($A22,holky!$A$1:$A$130,0),3))</f>
        <v>2016</v>
      </c>
      <c r="F22" s="65" t="str">
        <f>IF(ISBLANK($A22),"",INDEX(holky!$A$1:$F$130,MATCH($A22,holky!$A$1:$A$130,0),4))</f>
        <v>U11</v>
      </c>
      <c r="G22" s="64" t="str">
        <f>IF(ISBLANK($A22),"",INDEX(holky!$A$1:$F$130,MATCH($A22,holky!$A$1:$A$130,0),5))</f>
        <v>Josefov Sokol</v>
      </c>
      <c r="H22" s="65" t="str">
        <f>IF(ISBLANK($A22),"",INDEX(holky!$A$1:$F$130,MATCH($A22,holky!$A$1:$A$130,0),6))</f>
        <v>HK</v>
      </c>
      <c r="I22" s="15">
        <v>0</v>
      </c>
      <c r="J22" s="16"/>
      <c r="K22" s="16"/>
      <c r="L22" s="16"/>
      <c r="M22" s="16"/>
      <c r="N22" s="19"/>
      <c r="O22" s="15"/>
      <c r="P22" s="19">
        <f t="shared" si="0"/>
        <v>0</v>
      </c>
    </row>
    <row r="23" spans="1:16" ht="15.6" x14ac:dyDescent="0.3">
      <c r="A23" s="1">
        <v>87789</v>
      </c>
      <c r="B23" s="12" t="s">
        <v>658</v>
      </c>
      <c r="C23" s="62" t="s">
        <v>596</v>
      </c>
      <c r="D23" s="64" t="str">
        <f>IF(ISBLANK($A23),"",INDEX(holky!$A$1:$F$130,MATCH($A23,holky!$A$1:$A$130,0),2))</f>
        <v>Králová Elena</v>
      </c>
      <c r="E23" s="65">
        <f>IF(ISBLANK($A23),"",INDEX(holky!$A$1:$F$130,MATCH($A23,holky!$A$1:$A$130,0),3))</f>
        <v>2015</v>
      </c>
      <c r="F23" s="65" t="str">
        <f>IF(ISBLANK($A23),"",INDEX(holky!$A$1:$F$130,MATCH($A23,holky!$A$1:$A$130,0),4))</f>
        <v>U11</v>
      </c>
      <c r="G23" s="66" t="str">
        <f>IF(ISBLANK($A23),"",INDEX(holky!$A$1:$F$130,MATCH($A23,holky!$A$1:$A$130,0),5))</f>
        <v>Josefov Sokol</v>
      </c>
      <c r="H23" s="63" t="str">
        <f>IF(ISBLANK($A23),"",INDEX(holky!$A$1:$F$130,MATCH($A23,holky!$A$1:$A$130,0),6))</f>
        <v>HK</v>
      </c>
      <c r="I23" s="15">
        <v>0</v>
      </c>
      <c r="J23" s="16"/>
      <c r="K23" s="16"/>
      <c r="L23" s="16"/>
      <c r="M23" s="16"/>
      <c r="N23" s="19"/>
      <c r="O23" s="15"/>
      <c r="P23" s="19">
        <f t="shared" si="0"/>
        <v>0</v>
      </c>
    </row>
    <row r="24" spans="1:16" ht="15.6" x14ac:dyDescent="0.3">
      <c r="A24" s="25">
        <v>86219</v>
      </c>
      <c r="B24" s="12" t="s">
        <v>658</v>
      </c>
      <c r="C24" s="62"/>
      <c r="D24" s="64" t="str">
        <f>IF(ISBLANK($A24),"",INDEX(holky!$A$1:$F$130,MATCH($A24,holky!$A$1:$A$130,0),2))</f>
        <v>Kaiserová Karolína</v>
      </c>
      <c r="E24" s="65">
        <f>IF(ISBLANK($A24),"",INDEX(holky!$A$1:$F$130,MATCH($A24,holky!$A$1:$A$130,0),3))</f>
        <v>2016</v>
      </c>
      <c r="F24" s="65" t="str">
        <f>IF(ISBLANK($A24),"",INDEX(holky!$A$1:$F$130,MATCH($A24,holky!$A$1:$A$130,0),4))</f>
        <v>U11</v>
      </c>
      <c r="G24" s="66" t="str">
        <f>IF(ISBLANK($A24),"",INDEX(holky!$A$1:$F$130,MATCH($A24,holky!$A$1:$A$130,0),5))</f>
        <v>Josefov Sokol</v>
      </c>
      <c r="H24" s="63" t="str">
        <f>IF(ISBLANK($A24),"",INDEX(holky!$A$1:$F$130,MATCH($A24,holky!$A$1:$A$130,0),6))</f>
        <v>HK</v>
      </c>
      <c r="I24" s="15"/>
      <c r="J24" s="16"/>
      <c r="K24" s="16">
        <v>0</v>
      </c>
      <c r="L24" s="16"/>
      <c r="M24" s="16"/>
      <c r="N24" s="19"/>
      <c r="O24" s="15"/>
      <c r="P24" s="19">
        <f t="shared" si="0"/>
        <v>0</v>
      </c>
    </row>
    <row r="25" spans="1:16" ht="15.6" hidden="1" x14ac:dyDescent="0.3">
      <c r="A25" s="1">
        <v>84187</v>
      </c>
      <c r="B25" s="12"/>
      <c r="C25" s="62"/>
      <c r="D25" s="64" t="str">
        <f>IF(ISBLANK($A25),"",INDEX(holky!$A$1:$F$130,MATCH($A25,holky!$A$1:$A$130,0),2))</f>
        <v>Klátová Agáta</v>
      </c>
      <c r="E25" s="65">
        <f>IF(ISBLANK($A25),"",INDEX(holky!$A$1:$F$130,MATCH($A25,holky!$A$1:$A$130,0),3))</f>
        <v>2015</v>
      </c>
      <c r="F25" s="65" t="str">
        <f>IF(ISBLANK($A25),"",INDEX(holky!$A$1:$F$130,MATCH($A25,holky!$A$1:$A$130,0),4))</f>
        <v>U11</v>
      </c>
      <c r="G25" s="66" t="str">
        <f>IF(ISBLANK($A25),"",INDEX(holky!$A$1:$F$130,MATCH($A25,holky!$A$1:$A$130,0),5))</f>
        <v>Ústí nad Orlicí TTC</v>
      </c>
      <c r="H25" s="63" t="str">
        <f>IF(ISBLANK($A25),"",INDEX(holky!$A$1:$F$130,MATCH($A25,holky!$A$1:$A$130,0),6))</f>
        <v>PA</v>
      </c>
      <c r="I25" s="15"/>
      <c r="J25" s="16"/>
      <c r="K25" s="16"/>
      <c r="L25" s="16"/>
      <c r="M25" s="16"/>
      <c r="N25" s="19"/>
      <c r="O25" s="15"/>
      <c r="P25" s="19">
        <f t="shared" si="0"/>
        <v>0</v>
      </c>
    </row>
    <row r="26" spans="1:16" ht="15.6" hidden="1" x14ac:dyDescent="0.3">
      <c r="A26" s="25">
        <v>84784</v>
      </c>
      <c r="B26" s="12"/>
      <c r="C26" s="62"/>
      <c r="D26" s="64" t="str">
        <f>IF(ISBLANK($A26),"",INDEX(holky!$A$1:$F$130,MATCH($A26,holky!$A$1:$A$130,0),2))</f>
        <v>Doležalová Karla</v>
      </c>
      <c r="E26" s="65">
        <f>IF(ISBLANK($A26),"",INDEX(holky!$A$1:$F$130,MATCH($A26,holky!$A$1:$A$130,0),3))</f>
        <v>2014</v>
      </c>
      <c r="F26" s="65" t="str">
        <f>IF(ISBLANK($A26),"",INDEX(holky!$A$1:$F$130,MATCH($A26,holky!$A$1:$A$130,0),4))</f>
        <v>U11</v>
      </c>
      <c r="G26" s="66" t="str">
        <f>IF(ISBLANK($A26),"",INDEX(holky!$A$1:$F$130,MATCH($A26,holky!$A$1:$A$130,0),5))</f>
        <v>Lokomotiva Meziměstí</v>
      </c>
      <c r="H26" s="63" t="str">
        <f>IF(ISBLANK($A26),"",INDEX(holky!$A$1:$F$130,MATCH($A26,holky!$A$1:$A$130,0),6))</f>
        <v>HK</v>
      </c>
      <c r="I26" s="15"/>
      <c r="J26" s="16"/>
      <c r="K26" s="16"/>
      <c r="L26" s="16"/>
      <c r="M26" s="16"/>
      <c r="N26" s="19"/>
      <c r="O26" s="15"/>
      <c r="P26" s="19">
        <f t="shared" si="0"/>
        <v>0</v>
      </c>
    </row>
    <row r="27" spans="1:16" ht="15.6" hidden="1" x14ac:dyDescent="0.3">
      <c r="A27" s="25">
        <v>86450</v>
      </c>
      <c r="B27" s="12"/>
      <c r="C27" s="62"/>
      <c r="D27" s="64" t="str">
        <f>IF(ISBLANK($A27),"",INDEX(holky!$A$1:$F$130,MATCH($A27,holky!$A$1:$A$130,0),2))</f>
        <v>Kučerová Adéla</v>
      </c>
      <c r="E27" s="65">
        <f>IF(ISBLANK($A27),"",INDEX(holky!$A$1:$F$130,MATCH($A27,holky!$A$1:$A$130,0),3))</f>
        <v>2015</v>
      </c>
      <c r="F27" s="65" t="str">
        <f>IF(ISBLANK($A27),"",INDEX(holky!$A$1:$F$130,MATCH($A27,holky!$A$1:$A$130,0),4))</f>
        <v>U11</v>
      </c>
      <c r="G27" s="66" t="str">
        <f>IF(ISBLANK($A27),"",INDEX(holky!$A$1:$F$130,MATCH($A27,holky!$A$1:$A$130,0),5))</f>
        <v>Jaroměř Jiskra</v>
      </c>
      <c r="H27" s="83" t="str">
        <f>IF(ISBLANK($A27),"",INDEX(holky!$A$1:$F$130,MATCH($A27,holky!$A$1:$A$130,0),6))</f>
        <v>HK</v>
      </c>
      <c r="I27" s="15"/>
      <c r="J27" s="16"/>
      <c r="K27" s="16"/>
      <c r="L27" s="16"/>
      <c r="M27" s="16"/>
      <c r="N27" s="19"/>
      <c r="O27" s="15"/>
      <c r="P27" s="19">
        <f t="shared" si="0"/>
        <v>0</v>
      </c>
    </row>
    <row r="28" spans="1:16" ht="15.6" hidden="1" x14ac:dyDescent="0.3">
      <c r="A28" s="25">
        <v>87889</v>
      </c>
      <c r="B28" s="12"/>
      <c r="C28" s="62"/>
      <c r="D28" s="64" t="str">
        <f>IF(ISBLANK($A28),"",INDEX(holky!$A$1:$F$130,MATCH($A28,holky!$A$1:$A$130,0),2))</f>
        <v>Hlavsová Anna</v>
      </c>
      <c r="E28" s="65">
        <f>IF(ISBLANK($A28),"",INDEX(holky!$A$1:$F$130,MATCH($A28,holky!$A$1:$A$130,0),3))</f>
        <v>2016</v>
      </c>
      <c r="F28" s="65" t="str">
        <f>IF(ISBLANK($A28),"",INDEX(holky!$A$1:$F$130,MATCH($A28,holky!$A$1:$A$130,0),4))</f>
        <v>U11</v>
      </c>
      <c r="G28" s="66" t="str">
        <f>IF(ISBLANK($A28),"",INDEX(holky!$A$1:$F$130,MATCH($A28,holky!$A$1:$A$130,0),5))</f>
        <v>TJ Sokol PP H. Králové 2</v>
      </c>
      <c r="H28" s="63" t="str">
        <f>IF(ISBLANK($A28),"",INDEX(holky!$A$1:$F$130,MATCH($A28,holky!$A$1:$A$130,0),6))</f>
        <v>HK</v>
      </c>
      <c r="I28" s="15"/>
      <c r="J28" s="16"/>
      <c r="K28" s="16"/>
      <c r="L28" s="16"/>
      <c r="M28" s="16"/>
      <c r="N28" s="19"/>
      <c r="O28" s="15"/>
      <c r="P28" s="19">
        <f t="shared" si="0"/>
        <v>0</v>
      </c>
    </row>
    <row r="32" spans="1:16" ht="15.6" x14ac:dyDescent="0.3">
      <c r="C32" s="48"/>
      <c r="D32" s="39"/>
      <c r="E32" s="39"/>
      <c r="F32" s="72"/>
      <c r="H32" s="40"/>
    </row>
    <row r="33" spans="3:8" ht="15.6" x14ac:dyDescent="0.3">
      <c r="C33" s="40"/>
      <c r="H33" s="40"/>
    </row>
    <row r="34" spans="3:8" ht="15.6" x14ac:dyDescent="0.3">
      <c r="C34" s="40"/>
      <c r="H34" s="40"/>
    </row>
    <row r="35" spans="3:8" ht="15.6" x14ac:dyDescent="0.3">
      <c r="C35" s="40"/>
      <c r="H35" s="40"/>
    </row>
    <row r="36" spans="3:8" ht="15.6" x14ac:dyDescent="0.3">
      <c r="C36" s="40"/>
      <c r="H36" s="40"/>
    </row>
    <row r="37" spans="3:8" ht="15.6" x14ac:dyDescent="0.3">
      <c r="C37" s="40"/>
      <c r="H37" s="40"/>
    </row>
    <row r="38" spans="3:8" ht="15.6" x14ac:dyDescent="0.3">
      <c r="C38" s="40"/>
      <c r="H38" s="40"/>
    </row>
    <row r="39" spans="3:8" ht="15.6" x14ac:dyDescent="0.3">
      <c r="C39" s="40"/>
      <c r="H39" s="40"/>
    </row>
    <row r="40" spans="3:8" ht="15.6" x14ac:dyDescent="0.3">
      <c r="H40" s="40"/>
    </row>
    <row r="41" spans="3:8" ht="15.6" x14ac:dyDescent="0.3">
      <c r="H41" s="40"/>
    </row>
    <row r="42" spans="3:8" ht="15.6" x14ac:dyDescent="0.3">
      <c r="H42" s="40"/>
    </row>
    <row r="43" spans="3:8" ht="15.6" x14ac:dyDescent="0.3">
      <c r="H43" s="40"/>
    </row>
    <row r="44" spans="3:8" ht="15.6" x14ac:dyDescent="0.3">
      <c r="H44" s="40"/>
    </row>
    <row r="45" spans="3:8" ht="15.6" x14ac:dyDescent="0.3">
      <c r="H45" s="40"/>
    </row>
    <row r="46" spans="3:8" ht="15.6" x14ac:dyDescent="0.3">
      <c r="H46" s="40"/>
    </row>
    <row r="47" spans="3:8" ht="15.6" x14ac:dyDescent="0.3">
      <c r="H47" s="40"/>
    </row>
    <row r="48" spans="3:8" ht="15.6" x14ac:dyDescent="0.3">
      <c r="H48" s="40"/>
    </row>
    <row r="49" spans="8:8" ht="15.6" x14ac:dyDescent="0.3">
      <c r="H49" s="40"/>
    </row>
    <row r="50" spans="8:8" ht="15.6" x14ac:dyDescent="0.3">
      <c r="H50" s="40"/>
    </row>
    <row r="51" spans="8:8" ht="15.6" x14ac:dyDescent="0.3">
      <c r="H51" s="40"/>
    </row>
  </sheetData>
  <sheetProtection autoFilter="0"/>
  <autoFilter ref="B3:H4"/>
  <sortState ref="A5:P28">
    <sortCondition descending="1" ref="P5:P28"/>
    <sortCondition descending="1" ref="O5:O28"/>
  </sortState>
  <mergeCells count="12">
    <mergeCell ref="D1:F2"/>
    <mergeCell ref="B1:C2"/>
    <mergeCell ref="G1:K2"/>
    <mergeCell ref="L1:P2"/>
    <mergeCell ref="O3:O4"/>
    <mergeCell ref="P3:P4"/>
    <mergeCell ref="H3:H4"/>
    <mergeCell ref="B3:B4"/>
    <mergeCell ref="D3:D4"/>
    <mergeCell ref="E3:E4"/>
    <mergeCell ref="G3:G4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Úvod</vt:lpstr>
      <vt:lpstr>chlapci U17+U19</vt:lpstr>
      <vt:lpstr>dívky U17+U19</vt:lpstr>
      <vt:lpstr>chlapci U15</vt:lpstr>
      <vt:lpstr>dívky U15</vt:lpstr>
      <vt:lpstr>chlapci U13</vt:lpstr>
      <vt:lpstr>dívky U13</vt:lpstr>
      <vt:lpstr>chlapci U11</vt:lpstr>
      <vt:lpstr>dívky U11</vt:lpstr>
      <vt:lpstr>holky</vt:lpstr>
      <vt:lpstr>kluci</vt:lpstr>
      <vt:lpstr>List1</vt:lpstr>
      <vt:lpstr>'chlapci U15'!Oblast_tisku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misa</cp:lastModifiedBy>
  <cp:lastPrinted>2024-09-10T11:36:21Z</cp:lastPrinted>
  <dcterms:created xsi:type="dcterms:W3CDTF">2012-09-18T10:13:50Z</dcterms:created>
  <dcterms:modified xsi:type="dcterms:W3CDTF">2025-01-07T17:15:47Z</dcterms:modified>
</cp:coreProperties>
</file>